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utarm\Desktop\Lávka Břeclav\"/>
    </mc:Choice>
  </mc:AlternateContent>
  <bookViews>
    <workbookView xWindow="0" yWindow="0" windowWidth="0" windowHeight="0"/>
  </bookViews>
  <sheets>
    <sheet name="Rekapitulace stavby" sheetId="1" r:id="rId1"/>
    <sheet name="01 - Svršek" sheetId="2" r:id="rId2"/>
    <sheet name="02 - Konstrukce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Svršek'!$C$120:$K$174</definedName>
    <definedName name="_xlnm.Print_Area" localSheetId="1">'01 - Svršek'!$C$4:$J$76,'01 - Svršek'!$C$82:$J$102,'01 - Svršek'!$C$108:$J$174</definedName>
    <definedName name="_xlnm.Print_Titles" localSheetId="1">'01 - Svršek'!$120:$120</definedName>
    <definedName name="_xlnm._FilterDatabase" localSheetId="2" hidden="1">'02 - Konstrukce'!$C$125:$K$190</definedName>
    <definedName name="_xlnm.Print_Area" localSheetId="2">'02 - Konstrukce'!$C$4:$J$76,'02 - Konstrukce'!$C$82:$J$107,'02 - Konstrukce'!$C$113:$J$190</definedName>
    <definedName name="_xlnm.Print_Titles" localSheetId="2">'02 - Konstrukce'!$125:$125</definedName>
    <definedName name="_xlnm._FilterDatabase" localSheetId="3" hidden="1">'03 - VRN'!$C$118:$K$137</definedName>
    <definedName name="_xlnm.Print_Area" localSheetId="3">'03 - VRN'!$C$4:$J$76,'03 - VRN'!$C$82:$J$100,'03 - VRN'!$C$106:$J$137</definedName>
    <definedName name="_xlnm.Print_Titles" localSheetId="3">'03 - VRN'!$118:$118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113"/>
  <c r="E7"/>
  <c r="E109"/>
  <c i="3" r="J190"/>
  <c r="J189"/>
  <c r="T188"/>
  <c r="R188"/>
  <c r="P188"/>
  <c r="BK188"/>
  <c r="J188"/>
  <c r="J104"/>
  <c r="J37"/>
  <c r="J36"/>
  <c i="1" r="AY96"/>
  <c i="3" r="J35"/>
  <c i="1" r="AX96"/>
  <c i="3" r="J106"/>
  <c r="J105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85"/>
  <c i="2" r="J123"/>
  <c i="1" r="AY95"/>
  <c i="2" r="J37"/>
  <c r="J36"/>
  <c r="J35"/>
  <c i="1" r="AX95"/>
  <c i="2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98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BK163"/>
  <c r="BK171"/>
  <c i="3" r="J158"/>
  <c r="BK129"/>
  <c r="J155"/>
  <c r="BK143"/>
  <c i="4" r="J135"/>
  <c i="2" r="J135"/>
  <c r="J171"/>
  <c r="BK159"/>
  <c r="F35"/>
  <c i="3" r="J149"/>
  <c i="4" r="BK125"/>
  <c i="2" r="J159"/>
  <c r="BK127"/>
  <c i="3" r="BK132"/>
  <c r="J138"/>
  <c i="4" r="J128"/>
  <c i="2" r="BK135"/>
  <c r="J125"/>
  <c r="J163"/>
  <c r="J167"/>
  <c r="BK149"/>
  <c i="3" r="J186"/>
  <c r="J143"/>
  <c r="BK186"/>
  <c r="BK155"/>
  <c r="J152"/>
  <c i="4" r="J125"/>
  <c i="2" r="BK131"/>
  <c r="J173"/>
  <c r="J156"/>
  <c i="3" r="BK158"/>
  <c i="2" r="J161"/>
  <c r="J169"/>
  <c i="3" r="BK182"/>
  <c r="BK169"/>
  <c i="2" r="F37"/>
  <c r="BK139"/>
  <c r="J129"/>
  <c r="J151"/>
  <c r="J145"/>
  <c r="J165"/>
  <c r="J147"/>
  <c i="3" r="J161"/>
  <c r="BK152"/>
  <c r="BK135"/>
  <c r="J182"/>
  <c r="BK146"/>
  <c i="4" r="BK135"/>
  <c i="2" r="J153"/>
  <c i="3" r="J129"/>
  <c i="4" r="J131"/>
  <c i="2" r="BK137"/>
  <c r="BK129"/>
  <c r="BK153"/>
  <c r="J143"/>
  <c r="BK169"/>
  <c r="F34"/>
  <c i="3" r="BK161"/>
  <c i="4" r="BK122"/>
  <c i="2" r="J131"/>
  <c r="BK145"/>
  <c r="J139"/>
  <c r="BK151"/>
  <c i="3" r="BK176"/>
  <c r="J132"/>
  <c r="J163"/>
  <c i="4" r="J122"/>
  <c i="2" r="BK125"/>
  <c r="J34"/>
  <c r="J137"/>
  <c r="F36"/>
  <c i="3" r="J169"/>
  <c r="J179"/>
  <c r="BK163"/>
  <c i="4" r="BK128"/>
  <c i="2" r="BK161"/>
  <c r="J127"/>
  <c r="J149"/>
  <c r="BK147"/>
  <c r="BK167"/>
  <c r="BK173"/>
  <c i="3" r="BK166"/>
  <c r="BK179"/>
  <c r="J176"/>
  <c r="J135"/>
  <c i="2" r="BK133"/>
  <c r="BK156"/>
  <c r="BK141"/>
  <c r="BK143"/>
  <c i="1" r="AS94"/>
  <c i="3" r="BK149"/>
  <c r="BK138"/>
  <c r="J173"/>
  <c r="BK173"/>
  <c i="4" r="BK131"/>
  <c i="2" r="J133"/>
  <c r="J141"/>
  <c r="BK165"/>
  <c i="3" r="J146"/>
  <c r="J166"/>
  <c i="2" l="1" r="T124"/>
  <c r="T122"/>
  <c r="BK158"/>
  <c r="J158"/>
  <c r="J101"/>
  <c i="3" r="T128"/>
  <c r="T127"/>
  <c r="T142"/>
  <c r="R128"/>
  <c r="R127"/>
  <c r="P165"/>
  <c i="2" r="R124"/>
  <c r="R122"/>
  <c i="3" r="BK128"/>
  <c r="J128"/>
  <c r="J98"/>
  <c i="2" r="BK124"/>
  <c i="4" r="R121"/>
  <c r="R120"/>
  <c r="R119"/>
  <c i="3" r="BK165"/>
  <c r="J165"/>
  <c r="J101"/>
  <c i="4" r="BK121"/>
  <c i="3" r="P128"/>
  <c r="P127"/>
  <c r="R165"/>
  <c i="4" r="T121"/>
  <c r="T120"/>
  <c r="T119"/>
  <c i="2" r="P124"/>
  <c r="P122"/>
  <c i="3" r="P172"/>
  <c i="2" r="R158"/>
  <c i="3" r="R172"/>
  <c i="4" r="P121"/>
  <c r="P120"/>
  <c r="P119"/>
  <c i="1" r="AU97"/>
  <c i="2" r="P158"/>
  <c i="3" r="BK142"/>
  <c r="J142"/>
  <c r="J100"/>
  <c r="BK172"/>
  <c r="J172"/>
  <c r="J102"/>
  <c r="P142"/>
  <c r="P141"/>
  <c r="T172"/>
  <c i="2" r="T158"/>
  <c i="3" r="R142"/>
  <c r="R141"/>
  <c r="T165"/>
  <c i="2" r="BK155"/>
  <c r="J155"/>
  <c r="J100"/>
  <c i="3" r="BK185"/>
  <c r="J185"/>
  <c r="J103"/>
  <c i="4" r="BK134"/>
  <c r="J134"/>
  <c r="J99"/>
  <c r="J116"/>
  <c i="3" r="BK127"/>
  <c i="4" r="E85"/>
  <c r="J89"/>
  <c r="J91"/>
  <c r="F116"/>
  <c r="BE131"/>
  <c r="BE135"/>
  <c r="F115"/>
  <c r="BE128"/>
  <c i="3" r="BK141"/>
  <c r="J141"/>
  <c r="J99"/>
  <c i="4" r="BE122"/>
  <c r="BE125"/>
  <c i="3" r="BE132"/>
  <c r="BE149"/>
  <c r="E116"/>
  <c r="BE158"/>
  <c r="BE173"/>
  <c r="F91"/>
  <c r="BE152"/>
  <c r="J89"/>
  <c r="J122"/>
  <c r="J92"/>
  <c r="F123"/>
  <c r="BE129"/>
  <c r="BE161"/>
  <c r="BE166"/>
  <c r="BE176"/>
  <c r="BE186"/>
  <c i="2" r="J124"/>
  <c r="J99"/>
  <c i="3" r="BE135"/>
  <c r="BE146"/>
  <c r="BE143"/>
  <c r="BE155"/>
  <c r="BE182"/>
  <c r="BE163"/>
  <c r="BE138"/>
  <c r="BE169"/>
  <c r="BE179"/>
  <c i="1" r="BB95"/>
  <c i="2" r="BE173"/>
  <c i="1" r="BC95"/>
  <c r="AW95"/>
  <c i="2" r="J89"/>
  <c r="J91"/>
  <c r="BE145"/>
  <c r="BE151"/>
  <c r="BE156"/>
  <c r="BE161"/>
  <c r="BE163"/>
  <c r="BE165"/>
  <c r="BE167"/>
  <c i="1" r="BA95"/>
  <c i="2" r="BE137"/>
  <c r="BE139"/>
  <c r="BE159"/>
  <c r="BE141"/>
  <c r="BE143"/>
  <c r="BE147"/>
  <c r="BE153"/>
  <c r="BE169"/>
  <c r="BE171"/>
  <c r="E85"/>
  <c r="F91"/>
  <c r="J118"/>
  <c r="BE125"/>
  <c r="BE127"/>
  <c r="BE129"/>
  <c r="BE131"/>
  <c r="BE133"/>
  <c r="BE135"/>
  <c r="F92"/>
  <c r="BE149"/>
  <c i="1" r="BD95"/>
  <c i="4" r="F36"/>
  <c i="1" r="BC97"/>
  <c i="4" r="J34"/>
  <c i="1" r="AW97"/>
  <c i="3" r="J34"/>
  <c i="1" r="AW96"/>
  <c i="4" r="F37"/>
  <c i="1" r="BD97"/>
  <c i="3" r="F34"/>
  <c i="1" r="BA96"/>
  <c i="4" r="F34"/>
  <c i="1" r="BA97"/>
  <c i="4" r="F35"/>
  <c i="1" r="BB97"/>
  <c i="3" r="F36"/>
  <c i="1" r="BC96"/>
  <c i="3" r="F37"/>
  <c i="1" r="BD96"/>
  <c i="3" r="F35"/>
  <c i="1" r="BB96"/>
  <c i="3" l="1" r="P126"/>
  <c i="1" r="AU96"/>
  <c i="3" r="T141"/>
  <c r="T126"/>
  <c i="2" r="P121"/>
  <c i="1" r="AU95"/>
  <c i="4" r="BK120"/>
  <c r="J120"/>
  <c r="J97"/>
  <c i="2" r="R121"/>
  <c r="BK122"/>
  <c r="J122"/>
  <c r="J97"/>
  <c i="3" r="R126"/>
  <c i="2" r="T121"/>
  <c i="4" r="J121"/>
  <c r="J98"/>
  <c i="3" r="BK126"/>
  <c r="J126"/>
  <c r="J127"/>
  <c r="J97"/>
  <c r="J33"/>
  <c i="1" r="AV96"/>
  <c r="AT96"/>
  <c i="2" r="F33"/>
  <c i="1" r="AZ95"/>
  <c r="BD94"/>
  <c r="W33"/>
  <c i="3" r="J30"/>
  <c i="1" r="AG96"/>
  <c i="4" r="F33"/>
  <c i="1" r="AZ97"/>
  <c i="2" r="J33"/>
  <c i="1" r="AV95"/>
  <c r="AT95"/>
  <c r="BB94"/>
  <c r="W31"/>
  <c i="4" r="J33"/>
  <c i="1" r="AV97"/>
  <c r="AT97"/>
  <c i="3" r="F33"/>
  <c i="1" r="AZ96"/>
  <c r="BA94"/>
  <c r="W30"/>
  <c r="BC94"/>
  <c r="W32"/>
  <c i="4" l="1" r="BK119"/>
  <c r="J119"/>
  <c r="J96"/>
  <c i="2" r="BK121"/>
  <c r="J121"/>
  <c r="J96"/>
  <c i="1" r="AN96"/>
  <c i="3" r="J96"/>
  <c r="J39"/>
  <c i="1" r="AU94"/>
  <c r="AW94"/>
  <c r="AK30"/>
  <c r="AY94"/>
  <c r="AX94"/>
  <c r="AZ94"/>
  <c r="W29"/>
  <c i="2" l="1" r="J30"/>
  <c i="1" r="AG95"/>
  <c r="AN95"/>
  <c i="4" r="J30"/>
  <c i="1" r="AG97"/>
  <c r="AV94"/>
  <c r="AK29"/>
  <c i="4" l="1" r="J39"/>
  <c i="2" r="J39"/>
  <c i="1" r="AN97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<sst xmlns="http://schemas.openxmlformats.org/spreadsheetml/2006/main">
  <si>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</si>
  <si>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</si>
  <si>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</si>
  <si>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</si>
  <si>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</si>
  <si>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{3c7a3ac5-8752-48c1-a98a-55897b72da3e}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</si>
  <si>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</si>
  <si>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</si>
  <si>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</si>
  <si>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</si>
  <si>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</si>
  <si>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</si>
  <si>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</si>
  <si>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</si>
  <si>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</si>
  <si>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</si>
  <si>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</si>
  <si>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2024 - 2306-Výměna mostnic Bzenec km 0265</t>
  </si>
  <si>
    <t>KSO:</t>
  </si>
  <si>
    <t>CC-CZ:</t>
  </si>
  <si>
    <t>Místo:</t>
  </si>
  <si>
    <t xml:space="preserve"> </t>
  </si>
  <si>
    <t>Datum:</t>
  </si>
  <si>
    <t>7. 6. 2024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</si>
  <si>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</si>
  <si>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</si>
  <si>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</si>
  <si>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</si>
  <si>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</si>
  <si>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</si>
  <si>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</si>
  <si>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</si>
  <si>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</si>
  <si>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</si>
  <si>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</si>
  <si>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</si>
  <si>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</si>
  <si>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</si>
  <si>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</si>
  <si>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</si>
  <si>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</si>
  <si>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</si>
  <si>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</si>
  <si>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</si>
  <si>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</si>
  <si>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</si>
  <si>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</si>
  <si>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</si>
  <si>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</si>
  <si>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</si>
  <si>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</si>
  <si>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</si>
  <si>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</si>
  <si>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</si>
  <si>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</si>
  <si>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</si>
  <si>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</si>
  <si>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</si>
  <si>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</si>
  <si>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</si>
  <si>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</si>
  <si>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</si>
  <si>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</si>
  <si>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</si>
  <si>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</si>
  <si>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</si>
  <si>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</si>
  <si>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</si>
  <si>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</si>
  <si>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</si>
  <si>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</si>
  <si>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</si>
  <si>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</si>
  <si>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</si>
  <si>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</si>
  <si>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</si>
  <si>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</si>
  <si>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</si>
  <si>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Svršek</t>
  </si>
  <si>
    <t>STA</t>
  </si>
  <si>
    <t>1</t>
  </si>
  <si>
    <t>{6ecdee42-3b6b-4b00-878d-a44f547a4349}</t>
  </si>
  <si>
    <t>2</t>
  </si>
  <si>
    <t>02</t>
  </si>
  <si>
    <t>Konstrukce</t>
  </si>
  <si>
    <t>{bfca3e67-76eb-4ccd-b911-b3f6b8e21230}</t>
  </si>
  <si>
    <t>03</t>
  </si>
  <si>
    <t>VRN</t>
  </si>
  <si>
    <t>{1c827d0c-71c0-4e8f-8387-76a47befa4f0}</t>
  </si>
  <si>
    <t>KRYCÍ LIST SOUPISU PRACÍ</t>
  </si>
  <si>
    <t>Objekt:</t>
  </si>
  <si>
    <t>01 -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</si>
  <si>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</si>
  <si>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</si>
  <si>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</si>
  <si>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</si>
  <si>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</si>
  <si>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</si>
  <si>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</si>
  <si>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</si>
  <si>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</si>
  <si>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</si>
  <si>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</si>
  <si>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</si>
  <si>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</si>
  <si>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</si>
  <si>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</si>
  <si>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</si>
  <si>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</si>
  <si>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</si>
  <si>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</si>
  <si>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</si>
  <si>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</si>
  <si>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</si>
  <si>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</si>
  <si>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</si>
  <si>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</si>
  <si>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</si>
  <si>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</si>
  <si>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</si>
  <si>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</si>
  <si>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</si>
  <si>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</si>
  <si>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</si>
  <si>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</si>
  <si>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</si>
  <si>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</si>
  <si>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</si>
  <si>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5905105010</t>
  </si>
  <si>
    <t>Doplnění KL kamenivem ojediněle ručně v koleji</t>
  </si>
  <si>
    <t>m3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</si>
  <si>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</si>
  <si>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</si>
  <si>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M</t>
  </si>
  <si>
    <t>5955101000</t>
  </si>
  <si>
    <t>Kamenivo drcené štěrk frakce 31,5/63 (32/63) třídy BI</t>
  </si>
  <si>
    <t>t</t>
  </si>
  <si>
    <t>8</t>
  </si>
  <si>
    <t>6</t>
  </si>
  <si>
    <t>5906015010</t>
  </si>
  <si>
    <t>Výměna pražce malou těžící mechanizací v KL otevřeném i zapuštěném pražec dřevěný příčný nevystrojený</t>
  </si>
  <si>
    <t>kus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</si>
  <si>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</si>
  <si>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5906130135</t>
  </si>
  <si>
    <t>Montáž kolejového roštu v ose koleje pražce dřevěné vystrojené, tvar S49, 49E1</t>
  </si>
  <si>
    <t>10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</si>
  <si>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</si>
  <si>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5906140035</t>
  </si>
  <si>
    <t>Demontáž kolejového roštu koleje v ose koleje pražce dřevěné, tvar S49, T, 49E1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</si>
  <si>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</si>
  <si>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7</t>
  </si>
  <si>
    <t>5907050020</t>
  </si>
  <si>
    <t>Dělení kolejnic řezáním nebo rozbroušením, soustavy S49 nebo T</t>
  </si>
  <si>
    <t>14</t>
  </si>
  <si>
    <t>Dělení kolejnic řezáním nebo rozbroušením, soustavy S49 nebo T Poznámka: 1. V cenách jsou započteny náklady na manipulaci, podložení, označení a provedení řezu kolejnice.</t>
  </si>
  <si>
    <t>5909010020</t>
  </si>
  <si>
    <t>Ojedinělé ruční podbití pražců příčných dřevěných</t>
  </si>
  <si>
    <t>16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</si>
  <si>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</si>
  <si>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9</t>
  </si>
  <si>
    <t>5956107010</t>
  </si>
  <si>
    <t>Mostnice dub 240x240, 220x220, 260x240</t>
  </si>
  <si>
    <t>18</t>
  </si>
  <si>
    <t>5958134075</t>
  </si>
  <si>
    <t>Součásti upevňovací vrtule R1(145)</t>
  </si>
  <si>
    <t>20</t>
  </si>
  <si>
    <t>11</t>
  </si>
  <si>
    <t>5956101005</t>
  </si>
  <si>
    <t>Pražec dřevěný příčný nevystrojený dub skupina 2 2600x260x150 mm</t>
  </si>
  <si>
    <t>22</t>
  </si>
  <si>
    <t>5910020030</t>
  </si>
  <si>
    <t>Svařování kolejnic termitem plný předehřev standardní spára svar sériový tv. S49</t>
  </si>
  <si>
    <t>svar</t>
  </si>
  <si>
    <t>24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</si>
  <si>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</si>
  <si>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</t>
  </si>
  <si>
    <t>5910035020</t>
  </si>
  <si>
    <t>Dosažení dovolené upínací teploty v BK prodloužením kolejnicového pásu v koleji tv. R65</t>
  </si>
  <si>
    <t>26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</si>
  <si>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</si>
  <si>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5910040215</t>
  </si>
  <si>
    <t>Umožnění volné dilatace kolejnice bez demontáže nebo montáže upevňovadel s osazením a odstraněním kluzných podložek</t>
  </si>
  <si>
    <t>m</t>
  </si>
  <si>
    <t>28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</si>
  <si>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</si>
  <si>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5958128010</t>
  </si>
  <si>
    <t>Komplety ŽS 4 (šroub RS 1, matice M 24, dvojitý pružný kroužek Fe6, svěrka ŽS4)</t>
  </si>
  <si>
    <t>30</t>
  </si>
  <si>
    <t>Ostatní konstrukce a práce, bourání</t>
  </si>
  <si>
    <t>17</t>
  </si>
  <si>
    <t>5958140010</t>
  </si>
  <si>
    <t>Podkladnice žebrová tv. S4M pro mostnice</t>
  </si>
  <si>
    <t>32</t>
  </si>
  <si>
    <t>OST</t>
  </si>
  <si>
    <t>Ostatní</t>
  </si>
  <si>
    <t>9902100100</t>
  </si>
  <si>
    <t>Doprava materiálu mechanizací o nosnosti přes 3,5 t sypanin (kameniva, písku, suti, dlažebních kostek, atd.) do 10 km</t>
  </si>
  <si>
    <t>262144</t>
  </si>
  <si>
    <t>34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</si>
  <si>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</si>
  <si>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25</t>
  </si>
  <si>
    <t>9903200200</t>
  </si>
  <si>
    <t>Přeprava mechanizace na místo prováděných prací o hmotnosti přes 12 t do 200 km</t>
  </si>
  <si>
    <t>49528962</t>
  </si>
  <si>
    <t>19</t>
  </si>
  <si>
    <t>5958134040</t>
  </si>
  <si>
    <t>Součásti upevňovací kroužek pružný dvojitý Fe 6</t>
  </si>
  <si>
    <t>36</t>
  </si>
  <si>
    <t>5958158075</t>
  </si>
  <si>
    <t>Podložka z penefolu pod podkladnici 390/170/5 (žebrová podkl.; průměr otvorů 44)</t>
  </si>
  <si>
    <t>38</t>
  </si>
  <si>
    <t>9902109200</t>
  </si>
  <si>
    <t>Doprava materiálu mechanizací o nosnosti přes 3,5 t sypanin (kameniva, písku, suti, dlažebních kostek, atd.) příplatek za každých dalších 10 km</t>
  </si>
  <si>
    <t>40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</si>
  <si>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</si>
  <si>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9909000100</t>
  </si>
  <si>
    <t>Poplatek za uložení suti nebo hmot na oficiální skládku</t>
  </si>
  <si>
    <t>42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</si>
  <si>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</si>
  <si>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23</t>
  </si>
  <si>
    <t>5958158005</t>
  </si>
  <si>
    <t>Podložka pryžová pod patu kolejnice S49 183/126/6</t>
  </si>
  <si>
    <t>44</t>
  </si>
  <si>
    <t>5958158070</t>
  </si>
  <si>
    <t>Podložka polyetylenová pod podkladnici 380/160/2 (S4, R4)</t>
  </si>
  <si>
    <t>46</t>
  </si>
  <si>
    <t>02 - Konstrukce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</si>
  <si>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</si>
  <si>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</si>
  <si>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</si>
  <si>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</si>
  <si>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</si>
  <si>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421941321</t>
  </si>
  <si>
    <t>Montáž podlahy z plechů bez výztuh při opravě mostu</t>
  </si>
  <si>
    <t>m2</t>
  </si>
  <si>
    <t>Oprava podlah z plechů montáž bez výztuh</t>
  </si>
  <si>
    <t>Online PSC</t>
  </si>
  <si>
    <t>https://podminky.urs.cz/item/CS_URS_2023_01/421941321</t>
  </si>
  <si>
    <t>421941521</t>
  </si>
  <si>
    <t>Demontáž podlahových plechů bez výztuh na mostech</t>
  </si>
  <si>
    <t>Demontáž podlahových plechů bez výztuh</t>
  </si>
  <si>
    <t>https://podminky.urs.cz/item/CS_URS_2023_01/421941521</t>
  </si>
  <si>
    <t>521273111</t>
  </si>
  <si>
    <t>Výroba dřevěných mostnic železničního mostu v přímé, v oblouku nebo přechodnici bez převýšení</t>
  </si>
  <si>
    <t>Mostnice na železničních mostech z tvrdého dřeva s plošným uložením výroba bez převýšení v přímé, v oblouku nebo přechodnici</t>
  </si>
  <si>
    <t>https://podminky.urs.cz/item/CS_URS_2022_01/521273111</t>
  </si>
  <si>
    <t>521281111</t>
  </si>
  <si>
    <t>Výroba pozednic železničního mostu z tvrdého dřeva</t>
  </si>
  <si>
    <t>Pozednice na železničních mostech z tvrdého dřeva s plošným uložením výroba</t>
  </si>
  <si>
    <t>https://podminky.urs.cz/item/CS_URS_2024_01/521281111</t>
  </si>
  <si>
    <t>521271911</t>
  </si>
  <si>
    <t>Odizolování mostnicového šroubu se zalitím asfaltem a překrytím PVC</t>
  </si>
  <si>
    <t>Údržba mostnicových šroubů odizolování se zalitím asfaltem a překrytím PVC</t>
  </si>
  <si>
    <t>https://podminky.urs.cz/item/CS_URS_2024_01/521271911</t>
  </si>
  <si>
    <t>521271921</t>
  </si>
  <si>
    <t>Dotažení mostnicového šroubu po dosednutí vlivem provozu</t>
  </si>
  <si>
    <t>Údržba mostnicových šroubů dotažení po dosednutí vlivem provozu</t>
  </si>
  <si>
    <t>https://podminky.urs.cz/item/CS_URS_2024_01/521271921</t>
  </si>
  <si>
    <t>521272215</t>
  </si>
  <si>
    <t>Demontáž mostnic s odsunem hmot mimo objekt mostu</t>
  </si>
  <si>
    <t>Demontáž mostnic s odsunem hmot mimo objekt mostu se zřízením pomocné montážní lávky</t>
  </si>
  <si>
    <t>https://podminky.urs.cz/item/CS_URS_2024_01/521272215</t>
  </si>
  <si>
    <t>521273211</t>
  </si>
  <si>
    <t>Montáž dřevěných mostnic železničního mostu v přímé, v oblouku nebo přechodnici bez převýšení</t>
  </si>
  <si>
    <t>Mostnice na železničních mostech z tvrdého dřeva s plošným uložením montáž bez převýšení v přímé, v oblouku nebo přechodnici</t>
  </si>
  <si>
    <t>https://podminky.urs.cz/item/CS_URS_2024_01/521273211</t>
  </si>
  <si>
    <t>521281211</t>
  </si>
  <si>
    <t>Montáž pozednic železničního mostu z tvrdého dřeva</t>
  </si>
  <si>
    <t>Pozednice na železničních mostech z tvrdého dřeva s plošným uložením montáž</t>
  </si>
  <si>
    <t>https://podminky.urs.cz/item/CS_URS_2024_01/521281211</t>
  </si>
  <si>
    <t>521283221</t>
  </si>
  <si>
    <t>Demontáž pozednic včetně odstranění štěrkového podsypu</t>
  </si>
  <si>
    <t>Demontáž pozednic s odstraněním štěrku</t>
  </si>
  <si>
    <t>https://podminky.urs.cz/item/CS_URS_2024_01/521283221</t>
  </si>
  <si>
    <t>54878180</t>
  </si>
  <si>
    <t>spona protištěpná tl 1mm</t>
  </si>
  <si>
    <t>kg</t>
  </si>
  <si>
    <t>31198004</t>
  </si>
  <si>
    <t>šroub mostnicový ČSN 02 1352 20x300mm</t>
  </si>
  <si>
    <t>100 kus</t>
  </si>
  <si>
    <t>938905311</t>
  </si>
  <si>
    <t>Údržba OK mostů - očistění, nátěr, namazání ložisek</t>
  </si>
  <si>
    <t>Údržba ocelových konstrukcí údržba ložisek očistění, nátěr, namazání</t>
  </si>
  <si>
    <t>https://podminky.urs.cz/item/CS_URS_2024_01/938905311</t>
  </si>
  <si>
    <t>997211611</t>
  </si>
  <si>
    <t>Nakládání suti na dopravní prostředky pro vodorovnou dopravu</t>
  </si>
  <si>
    <t>Nakládání suti nebo vybouraných hmot na dopravní prostředky pro vodorovnou dopravu suti</t>
  </si>
  <si>
    <t>https://podminky.urs.cz/item/CS_URS_2022_01/997211611</t>
  </si>
  <si>
    <t>997</t>
  </si>
  <si>
    <t>Přesun sutě</t>
  </si>
  <si>
    <t>15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</si>
  <si>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</si>
  <si>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</si>
  <si>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</si>
  <si>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https://podminky.urs.cz/item/CS_URS_2022_01/997013501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</si>
  <si>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</si>
  <si>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</si>
  <si>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</si>
  <si>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</si>
  <si>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</si>
  <si>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</si>
  <si>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</si>
  <si>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</si>
  <si>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997211621</t>
  </si>
  <si>
    <t>Ekologická likvidace mostnic - drcení a odvoz do 20 km</t>
  </si>
  <si>
    <t>Ekologická likvidace mostnic s drcením s odvozem drtě do 20 km</t>
  </si>
  <si>
    <t>https://podminky.urs.cz/item/CS_URS_2022_01/997211621</t>
  </si>
  <si>
    <t>998</t>
  </si>
  <si>
    <t>Přesun hmot</t>
  </si>
  <si>
    <t>939902R01</t>
  </si>
  <si>
    <t>Práce a jízdy dvoucestným bagrem</t>
  </si>
  <si>
    <t>hod</t>
  </si>
  <si>
    <t>1827072206</t>
  </si>
  <si>
    <t>Vedlejší rozpočtové náklady</t>
  </si>
  <si>
    <t>VRN1</t>
  </si>
  <si>
    <t>Průzkumné, geodetické a projektové práce</t>
  </si>
  <si>
    <t>VRN3</t>
  </si>
  <si>
    <t>Zařízení staveniště</t>
  </si>
  <si>
    <t>03 - VRN</t>
  </si>
  <si>
    <t>012002000</t>
  </si>
  <si>
    <t>Geodetické práce</t>
  </si>
  <si>
    <t>ks</t>
  </si>
  <si>
    <t>Geodetické práce po ukončení opravy</t>
  </si>
  <si>
    <t>https://podminky.urs.cz/item/CS_URS_2022_01/012002000</t>
  </si>
  <si>
    <t>012103000</t>
  </si>
  <si>
    <t>Geodetické práce před výstavbou</t>
  </si>
  <si>
    <t>…</t>
  </si>
  <si>
    <t>https://podminky.urs.cz/item/CS_URS_2024_01/012103000</t>
  </si>
  <si>
    <t>012203000</t>
  </si>
  <si>
    <t>Geodetické práce při provádění stavby</t>
  </si>
  <si>
    <t>https://podminky.urs.cz/item/CS_URS_2024_01/012203000</t>
  </si>
  <si>
    <t>013254000</t>
  </si>
  <si>
    <t>Dokumentace skutečného provedení stavby</t>
  </si>
  <si>
    <t>https://podminky.urs.cz/item/CS_URS_2022_01/013254000</t>
  </si>
  <si>
    <t>030001000</t>
  </si>
  <si>
    <t>ks…</t>
  </si>
  <si>
    <t>https://podminky.urs.cz/item/CS_URS_2022_01/030001000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</si>
</sst>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21941321" TargetMode="External" /><Relationship Id="rId2" Type="http://schemas.openxmlformats.org/officeDocument/2006/relationships/hyperlink" Target="https://podminky.urs.cz/item/CS_URS_2023_01/421941521" TargetMode="External" /><Relationship Id="rId3" Type="http://schemas.openxmlformats.org/officeDocument/2006/relationships/hyperlink" Target="https://podminky.urs.cz/item/CS_URS_2022_01/521273111" TargetMode="External" /><Relationship Id="rId4" Type="http://schemas.openxmlformats.org/officeDocument/2006/relationships/hyperlink" Target="https://podminky.urs.cz/item/CS_URS_2024_01/521281111" TargetMode="External" /><Relationship Id="rId5" Type="http://schemas.openxmlformats.org/officeDocument/2006/relationships/hyperlink" Target="https://podminky.urs.cz/item/CS_URS_2024_01/521271911" TargetMode="External" /><Relationship Id="rId6" Type="http://schemas.openxmlformats.org/officeDocument/2006/relationships/hyperlink" Target="https://podminky.urs.cz/item/CS_URS_2024_01/521271921" TargetMode="External" /><Relationship Id="rId7" Type="http://schemas.openxmlformats.org/officeDocument/2006/relationships/hyperlink" Target="https://podminky.urs.cz/item/CS_URS_2024_01/521272215" TargetMode="External" /><Relationship Id="rId8" Type="http://schemas.openxmlformats.org/officeDocument/2006/relationships/hyperlink" Target="https://podminky.urs.cz/item/CS_URS_2024_01/521273211" TargetMode="External" /><Relationship Id="rId9" Type="http://schemas.openxmlformats.org/officeDocument/2006/relationships/hyperlink" Target="https://podminky.urs.cz/item/CS_URS_2024_01/521281211" TargetMode="External" /><Relationship Id="rId10" Type="http://schemas.openxmlformats.org/officeDocument/2006/relationships/hyperlink" Target="https://podminky.urs.cz/item/CS_URS_2024_01/521283221" TargetMode="External" /><Relationship Id="rId11" Type="http://schemas.openxmlformats.org/officeDocument/2006/relationships/hyperlink" Target="https://podminky.urs.cz/item/CS_URS_2024_01/938905311" TargetMode="External" /><Relationship Id="rId12" Type="http://schemas.openxmlformats.org/officeDocument/2006/relationships/hyperlink" Target="https://podminky.urs.cz/item/CS_URS_2022_01/997211611" TargetMode="External" /><Relationship Id="rId13" Type="http://schemas.openxmlformats.org/officeDocument/2006/relationships/hyperlink" Target="https://podminky.urs.cz/item/CS_URS_2022_01/997013501" TargetMode="External" /><Relationship Id="rId14" Type="http://schemas.openxmlformats.org/officeDocument/2006/relationships/hyperlink" Target="https://podminky.urs.cz/item/CS_URS_2022_01/997013509" TargetMode="External" /><Relationship Id="rId15" Type="http://schemas.openxmlformats.org/officeDocument/2006/relationships/hyperlink" Target="https://podminky.urs.cz/item/CS_URS_2022_01/997013631" TargetMode="External" /><Relationship Id="rId16" Type="http://schemas.openxmlformats.org/officeDocument/2006/relationships/hyperlink" Target="https://podminky.urs.cz/item/CS_URS_2022_01/99721162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002000" TargetMode="External" /><Relationship Id="rId2" Type="http://schemas.openxmlformats.org/officeDocument/2006/relationships/hyperlink" Target="https://podminky.urs.cz/item/CS_URS_2024_01/012103000" TargetMode="External" /><Relationship Id="rId3" Type="http://schemas.openxmlformats.org/officeDocument/2006/relationships/hyperlink" Target="https://podminky.urs.cz/item/CS_URS_2024_01/012203000" TargetMode="External" /><Relationship Id="rId4" Type="http://schemas.openxmlformats.org/officeDocument/2006/relationships/hyperlink" Target="https://podminky.urs.cz/item/CS_URS_2022_01/013254000" TargetMode="External" /><Relationship Id="rId5" Type="http://schemas.openxmlformats.org/officeDocument/2006/relationships/hyperlink" Target="https://podminky.urs.cz/item/CS_URS_2022_01/030001000" TargetMode="External" /><Relationship Id="rId6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IMPORT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2024 - 2306-Výměna mostnic Bzenec km 0265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7. 6. 2024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14</v>
      </c>
      <c r="BW94" s="114" t="s">
        <v>5</v>
      </c>
      <c r="BX94" s="114" t="s">
        <v>75</v>
      </c>
      <c r="CL94" s="114" t="s">
        <v>1</v>
      </c>
    </row>
    <row r="95" s="7" customFormat="1" ht="16.5" customHeight="1">
      <c r="A95" s="116" t="s">
        <v>76</v>
      </c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Svršek'!J30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'01 - Svršek'!P121</f>
        <v>0</v>
      </c>
      <c r="AV95" s="125">
        <f>'01 - Svršek'!J33</f>
        <v>0</v>
      </c>
      <c r="AW95" s="125">
        <f>'01 - Svršek'!J34</f>
        <v>0</v>
      </c>
      <c r="AX95" s="125">
        <f>'01 - Svršek'!J35</f>
        <v>0</v>
      </c>
      <c r="AY95" s="125">
        <f>'01 - Svršek'!J36</f>
        <v>0</v>
      </c>
      <c r="AZ95" s="125">
        <f>'01 - Svršek'!F33</f>
        <v>0</v>
      </c>
      <c r="BA95" s="125">
        <f>'01 - Svršek'!F34</f>
        <v>0</v>
      </c>
      <c r="BB95" s="125">
        <f>'01 - Svršek'!F35</f>
        <v>0</v>
      </c>
      <c r="BC95" s="125">
        <f>'01 - Svršek'!F36</f>
        <v>0</v>
      </c>
      <c r="BD95" s="127">
        <f>'01 - Svršek'!F37</f>
        <v>0</v>
      </c>
      <c r="BE95" s="7"/>
      <c r="BT95" s="128" t="s">
        <v>80</v>
      </c>
      <c r="BV95" s="128" t="s">
        <v>14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7" customFormat="1" ht="16.5" customHeight="1">
      <c r="A96" s="116" t="s">
        <v>76</v>
      </c>
      <c r="B96" s="117"/>
      <c r="C96" s="118"/>
      <c r="D96" s="119" t="s">
        <v>83</v>
      </c>
      <c r="E96" s="119"/>
      <c r="F96" s="119"/>
      <c r="G96" s="119"/>
      <c r="H96" s="119"/>
      <c r="I96" s="120"/>
      <c r="J96" s="119" t="s">
        <v>84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Konstrukce'!J30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79</v>
      </c>
      <c r="AR96" s="123"/>
      <c r="AS96" s="124">
        <v>0</v>
      </c>
      <c r="AT96" s="125">
        <f>ROUND(SUM(AV96:AW96),2)</f>
        <v>0</v>
      </c>
      <c r="AU96" s="126">
        <f>'02 - Konstrukce'!P126</f>
        <v>0</v>
      </c>
      <c r="AV96" s="125">
        <f>'02 - Konstrukce'!J33</f>
        <v>0</v>
      </c>
      <c r="AW96" s="125">
        <f>'02 - Konstrukce'!J34</f>
        <v>0</v>
      </c>
      <c r="AX96" s="125">
        <f>'02 - Konstrukce'!J35</f>
        <v>0</v>
      </c>
      <c r="AY96" s="125">
        <f>'02 - Konstrukce'!J36</f>
        <v>0</v>
      </c>
      <c r="AZ96" s="125">
        <f>'02 - Konstrukce'!F33</f>
        <v>0</v>
      </c>
      <c r="BA96" s="125">
        <f>'02 - Konstrukce'!F34</f>
        <v>0</v>
      </c>
      <c r="BB96" s="125">
        <f>'02 - Konstrukce'!F35</f>
        <v>0</v>
      </c>
      <c r="BC96" s="125">
        <f>'02 - Konstrukce'!F36</f>
        <v>0</v>
      </c>
      <c r="BD96" s="127">
        <f>'02 - Konstrukce'!F37</f>
        <v>0</v>
      </c>
      <c r="BE96" s="7"/>
      <c r="BT96" s="128" t="s">
        <v>80</v>
      </c>
      <c r="BV96" s="128" t="s">
        <v>14</v>
      </c>
      <c r="BW96" s="128" t="s">
        <v>85</v>
      </c>
      <c r="BX96" s="128" t="s">
        <v>5</v>
      </c>
      <c r="CL96" s="128" t="s">
        <v>1</v>
      </c>
      <c r="CM96" s="128" t="s">
        <v>82</v>
      </c>
    </row>
    <row r="97" s="7" customFormat="1" ht="16.5" customHeight="1">
      <c r="A97" s="116" t="s">
        <v>76</v>
      </c>
      <c r="B97" s="117"/>
      <c r="C97" s="118"/>
      <c r="D97" s="119" t="s">
        <v>86</v>
      </c>
      <c r="E97" s="119"/>
      <c r="F97" s="119"/>
      <c r="G97" s="119"/>
      <c r="H97" s="119"/>
      <c r="I97" s="120"/>
      <c r="J97" s="119" t="s">
        <v>87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VRN'!J30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79</v>
      </c>
      <c r="AR97" s="123"/>
      <c r="AS97" s="129">
        <v>0</v>
      </c>
      <c r="AT97" s="130">
        <f>ROUND(SUM(AV97:AW97),2)</f>
        <v>0</v>
      </c>
      <c r="AU97" s="131">
        <f>'03 - VRN'!P119</f>
        <v>0</v>
      </c>
      <c r="AV97" s="130">
        <f>'03 - VRN'!J33</f>
        <v>0</v>
      </c>
      <c r="AW97" s="130">
        <f>'03 - VRN'!J34</f>
        <v>0</v>
      </c>
      <c r="AX97" s="130">
        <f>'03 - VRN'!J35</f>
        <v>0</v>
      </c>
      <c r="AY97" s="130">
        <f>'03 - VRN'!J36</f>
        <v>0</v>
      </c>
      <c r="AZ97" s="130">
        <f>'03 - VRN'!F33</f>
        <v>0</v>
      </c>
      <c r="BA97" s="130">
        <f>'03 - VRN'!F34</f>
        <v>0</v>
      </c>
      <c r="BB97" s="130">
        <f>'03 - VRN'!F35</f>
        <v>0</v>
      </c>
      <c r="BC97" s="130">
        <f>'03 - VRN'!F36</f>
        <v>0</v>
      </c>
      <c r="BD97" s="132">
        <f>'03 - VRN'!F37</f>
        <v>0</v>
      </c>
      <c r="BE97" s="7"/>
      <c r="BT97" s="128" t="s">
        <v>80</v>
      </c>
      <c r="BV97" s="128" t="s">
        <v>14</v>
      </c>
      <c r="BW97" s="128" t="s">
        <v>88</v>
      </c>
      <c r="BX97" s="128" t="s">
        <v>5</v>
      </c>
      <c r="CL97" s="128" t="s">
        <v>1</v>
      </c>
      <c r="CM97" s="128" t="s">
        <v>82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LbvrFliFUa6f3b0ZsImLZahXWdFvo8PXrx5GDe1KNS8dF13NwzD7UGCtk+Jj6/Xv+VCoKE2sWdDEJfx0LqHhaQ==" hashValue="eqovFezQBseSoxW2qK2uD0MrNuNSob4iZf+Iv97nMlGOWDyukWGNx6SgQh1XAUV7CRqrctwSTHtwsCqONgECg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vršek'!C2" display="/"/>
    <hyperlink ref="A96" location="'02 - Konstrukce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2024 - 2306-Výměna mostnic Bzenec km 0265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ROUND((SUM(BE121:BE174)),  2)</f>
        <v>0</v>
      </c>
      <c r="G33" s="35"/>
      <c r="H33" s="35"/>
      <c r="I33" s="152">
        <v>0.20999999999999999</v>
      </c>
      <c r="J33" s="151">
        <f>ROUND(((SUM(BE121:BE174))*I33),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ROUND((SUM(BF121:BF174)),  2)</f>
        <v>0</v>
      </c>
      <c r="G34" s="35"/>
      <c r="H34" s="35"/>
      <c r="I34" s="152">
        <v>0.12</v>
      </c>
      <c r="J34" s="151">
        <f>ROUND(((SUM(BF121:BF174))*I34),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ROUND((SUM(BG121:BG174)),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ROUND((SUM(BH121:BH174)),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ROUND((SUM(BI121:BI174)),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2024 - 2306-Výměna mostnic Bzenec km 0265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Svršek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7. 6. 2024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98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99</v>
      </c>
      <c r="E99" s="185"/>
      <c r="F99" s="185"/>
      <c r="G99" s="185"/>
      <c r="H99" s="185"/>
      <c r="I99" s="185"/>
      <c r="J99" s="186">
        <f>J124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100</v>
      </c>
      <c r="E100" s="185"/>
      <c r="F100" s="185"/>
      <c r="G100" s="185"/>
      <c r="H100" s="185"/>
      <c r="I100" s="185"/>
      <c r="J100" s="186">
        <f>J155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101</v>
      </c>
      <c r="E101" s="179"/>
      <c r="F101" s="179"/>
      <c r="G101" s="179"/>
      <c r="H101" s="179"/>
      <c r="I101" s="179"/>
      <c r="J101" s="180">
        <f>J158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2024 - 2306-Výměna mostnic Bzenec km 0265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01 - Svršek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7. 6. 2024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103</v>
      </c>
      <c r="D120" s="191" t="s">
        <v>58</v>
      </c>
      <c r="E120" s="191" t="s">
        <v>54</v>
      </c>
      <c r="F120" s="191" t="s">
        <v>55</v>
      </c>
      <c r="G120" s="191" t="s">
        <v>104</v>
      </c>
      <c r="H120" s="191" t="s">
        <v>105</v>
      </c>
      <c r="I120" s="191" t="s">
        <v>106</v>
      </c>
      <c r="J120" s="192" t="s">
        <v>94</v>
      </c>
      <c r="K120" s="193" t="s">
        <v>107</v>
      </c>
      <c r="L120" s="194"/>
      <c r="M120" s="97" t="s">
        <v>1</v>
      </c>
      <c r="N120" s="98" t="s">
        <v>37</v>
      </c>
      <c r="O120" s="98" t="s">
        <v>108</v>
      </c>
      <c r="P120" s="98" t="s">
        <v>109</v>
      </c>
      <c r="Q120" s="98" t="s">
        <v>110</v>
      </c>
      <c r="R120" s="98" t="s">
        <v>111</v>
      </c>
      <c r="S120" s="98" t="s">
        <v>112</v>
      </c>
      <c r="T120" s="99" t="s">
        <v>113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114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P122+P158</f>
        <v>0</v>
      </c>
      <c r="Q121" s="101"/>
      <c r="R121" s="197">
        <f>R122+R158</f>
        <v>0</v>
      </c>
      <c r="S121" s="101"/>
      <c r="T121" s="198">
        <f>T122+T158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96</v>
      </c>
      <c r="BK121" s="199">
        <f>BK122+BK158</f>
        <v>0</v>
      </c>
    </row>
    <row r="122" s="12" customFormat="1" ht="25.92" customHeight="1">
      <c r="A122" s="12"/>
      <c r="B122" s="200"/>
      <c r="C122" s="201"/>
      <c r="D122" s="202" t="s">
        <v>72</v>
      </c>
      <c r="E122" s="203" t="s">
        <v>115</v>
      </c>
      <c r="F122" s="203" t="s">
        <v>116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P123+P124+P155</f>
        <v>0</v>
      </c>
      <c r="Q122" s="208"/>
      <c r="R122" s="209">
        <f>R123+R124+R155</f>
        <v>0</v>
      </c>
      <c r="S122" s="208"/>
      <c r="T122" s="210">
        <f>T123+T124+T155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80</v>
      </c>
      <c r="AT122" s="212" t="s">
        <v>72</v>
      </c>
      <c r="AU122" s="212" t="s">
        <v>73</v>
      </c>
      <c r="AY122" s="211" t="s">
        <v>117</v>
      </c>
      <c r="BK122" s="213">
        <f>BK123+BK124+BK155</f>
        <v>0</v>
      </c>
    </row>
    <row r="123" s="12" customFormat="1" ht="22.8" customHeight="1">
      <c r="A123" s="12"/>
      <c r="B123" s="200"/>
      <c r="C123" s="201"/>
      <c r="D123" s="202" t="s">
        <v>72</v>
      </c>
      <c r="E123" s="214" t="s">
        <v>118</v>
      </c>
      <c r="F123" s="214" t="s">
        <v>119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v>0</v>
      </c>
      <c r="Q123" s="208"/>
      <c r="R123" s="209">
        <v>0</v>
      </c>
      <c r="S123" s="208"/>
      <c r="T123" s="210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80</v>
      </c>
      <c r="AT123" s="212" t="s">
        <v>72</v>
      </c>
      <c r="AU123" s="212" t="s">
        <v>80</v>
      </c>
      <c r="AY123" s="211" t="s">
        <v>117</v>
      </c>
      <c r="BK123" s="213">
        <v>0</v>
      </c>
    </row>
    <row r="124" s="12" customFormat="1" ht="22.8" customHeight="1">
      <c r="A124" s="12"/>
      <c r="B124" s="200"/>
      <c r="C124" s="201"/>
      <c r="D124" s="202" t="s">
        <v>72</v>
      </c>
      <c r="E124" s="214" t="s">
        <v>120</v>
      </c>
      <c r="F124" s="214" t="s">
        <v>121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SUM(P125:P154)</f>
        <v>0</v>
      </c>
      <c r="Q124" s="208"/>
      <c r="R124" s="209">
        <f>SUM(R125:R154)</f>
        <v>0</v>
      </c>
      <c r="S124" s="208"/>
      <c r="T124" s="210">
        <f>SUM(T125:T154)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80</v>
      </c>
      <c r="AT124" s="212" t="s">
        <v>72</v>
      </c>
      <c r="AU124" s="212" t="s">
        <v>80</v>
      </c>
      <c r="AY124" s="211" t="s">
        <v>117</v>
      </c>
      <c r="BK124" s="213">
        <f>SUM(BK125:BK154)</f>
        <v>0</v>
      </c>
    </row>
    <row r="125" s="2" customFormat="1" ht="24.15" customHeight="1">
      <c r="A125" s="35"/>
      <c r="B125" s="36"/>
      <c r="C125" s="216" t="s">
        <v>80</v>
      </c>
      <c r="D125" s="216" t="s">
        <v>122</v>
      </c>
      <c r="E125" s="217" t="s">
        <v>123</v>
      </c>
      <c r="F125" s="218" t="s">
        <v>124</v>
      </c>
      <c r="G125" s="219" t="s">
        <v>125</v>
      </c>
      <c r="H125" s="220">
        <v>0.094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118</v>
      </c>
      <c r="AT125" s="228" t="s">
        <v>122</v>
      </c>
      <c r="AU125" s="228" t="s">
        <v>82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80</v>
      </c>
      <c r="BK125" s="229">
        <f>ROUND(I125*H125,2)</f>
        <v>0</v>
      </c>
      <c r="BL125" s="14" t="s">
        <v>118</v>
      </c>
      <c r="BM125" s="228" t="s">
        <v>82</v>
      </c>
    </row>
    <row r="126" s="2" customFormat="1">
      <c r="A126" s="35"/>
      <c r="B126" s="36"/>
      <c r="C126" s="37"/>
      <c r="D126" s="230" t="s">
        <v>126</v>
      </c>
      <c r="E126" s="37"/>
      <c r="F126" s="231" t="s">
        <v>127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82</v>
      </c>
    </row>
    <row r="127" s="2" customFormat="1" ht="16.5" customHeight="1">
      <c r="A127" s="35"/>
      <c r="B127" s="36"/>
      <c r="C127" s="216" t="s">
        <v>82</v>
      </c>
      <c r="D127" s="216" t="s">
        <v>122</v>
      </c>
      <c r="E127" s="217" t="s">
        <v>128</v>
      </c>
      <c r="F127" s="218" t="s">
        <v>129</v>
      </c>
      <c r="G127" s="219" t="s">
        <v>130</v>
      </c>
      <c r="H127" s="220">
        <v>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118</v>
      </c>
      <c r="AT127" s="228" t="s">
        <v>122</v>
      </c>
      <c r="AU127" s="228" t="s">
        <v>82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80</v>
      </c>
      <c r="BK127" s="229">
        <f>ROUND(I127*H127,2)</f>
        <v>0</v>
      </c>
      <c r="BL127" s="14" t="s">
        <v>118</v>
      </c>
      <c r="BM127" s="228" t="s">
        <v>118</v>
      </c>
    </row>
    <row r="128" s="2" customFormat="1">
      <c r="A128" s="35"/>
      <c r="B128" s="36"/>
      <c r="C128" s="37"/>
      <c r="D128" s="230" t="s">
        <v>126</v>
      </c>
      <c r="E128" s="37"/>
      <c r="F128" s="231" t="s">
        <v>131</v>
      </c>
      <c r="G128" s="37"/>
      <c r="H128" s="37"/>
      <c r="I128" s="232"/>
      <c r="J128" s="37"/>
      <c r="K128" s="37"/>
      <c r="L128" s="41"/>
      <c r="M128" s="233"/>
      <c r="N128" s="23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82</v>
      </c>
    </row>
    <row r="129" s="2" customFormat="1" ht="21.75" customHeight="1">
      <c r="A129" s="35"/>
      <c r="B129" s="36"/>
      <c r="C129" s="235" t="s">
        <v>132</v>
      </c>
      <c r="D129" s="235" t="s">
        <v>133</v>
      </c>
      <c r="E129" s="236" t="s">
        <v>134</v>
      </c>
      <c r="F129" s="237" t="s">
        <v>135</v>
      </c>
      <c r="G129" s="238" t="s">
        <v>136</v>
      </c>
      <c r="H129" s="239">
        <v>3.3999999999999999</v>
      </c>
      <c r="I129" s="240"/>
      <c r="J129" s="241">
        <f>ROUND(I129*H129,2)</f>
        <v>0</v>
      </c>
      <c r="K129" s="242"/>
      <c r="L129" s="243"/>
      <c r="M129" s="244" t="s">
        <v>1</v>
      </c>
      <c r="N129" s="24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137</v>
      </c>
      <c r="AT129" s="228" t="s">
        <v>133</v>
      </c>
      <c r="AU129" s="228" t="s">
        <v>82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80</v>
      </c>
      <c r="BK129" s="229">
        <f>ROUND(I129*H129,2)</f>
        <v>0</v>
      </c>
      <c r="BL129" s="14" t="s">
        <v>118</v>
      </c>
      <c r="BM129" s="228" t="s">
        <v>138</v>
      </c>
    </row>
    <row r="130" s="2" customFormat="1">
      <c r="A130" s="35"/>
      <c r="B130" s="36"/>
      <c r="C130" s="37"/>
      <c r="D130" s="230" t="s">
        <v>126</v>
      </c>
      <c r="E130" s="37"/>
      <c r="F130" s="231" t="s">
        <v>135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82</v>
      </c>
    </row>
    <row r="131" s="2" customFormat="1" ht="37.8" customHeight="1">
      <c r="A131" s="35"/>
      <c r="B131" s="36"/>
      <c r="C131" s="216" t="s">
        <v>118</v>
      </c>
      <c r="D131" s="216" t="s">
        <v>122</v>
      </c>
      <c r="E131" s="217" t="s">
        <v>139</v>
      </c>
      <c r="F131" s="218" t="s">
        <v>140</v>
      </c>
      <c r="G131" s="219" t="s">
        <v>141</v>
      </c>
      <c r="H131" s="220">
        <v>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118</v>
      </c>
      <c r="AT131" s="228" t="s">
        <v>122</v>
      </c>
      <c r="AU131" s="228" t="s">
        <v>82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80</v>
      </c>
      <c r="BK131" s="229">
        <f>ROUND(I131*H131,2)</f>
        <v>0</v>
      </c>
      <c r="BL131" s="14" t="s">
        <v>118</v>
      </c>
      <c r="BM131" s="228" t="s">
        <v>137</v>
      </c>
    </row>
    <row r="132" s="2" customFormat="1">
      <c r="A132" s="35"/>
      <c r="B132" s="36"/>
      <c r="C132" s="37"/>
      <c r="D132" s="230" t="s">
        <v>126</v>
      </c>
      <c r="E132" s="37"/>
      <c r="F132" s="231" t="s">
        <v>142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126</v>
      </c>
      <c r="AU132" s="14" t="s">
        <v>82</v>
      </c>
    </row>
    <row r="133" s="2" customFormat="1" ht="24.15" customHeight="1">
      <c r="A133" s="35"/>
      <c r="B133" s="36"/>
      <c r="C133" s="216" t="s">
        <v>120</v>
      </c>
      <c r="D133" s="216" t="s">
        <v>122</v>
      </c>
      <c r="E133" s="217" t="s">
        <v>143</v>
      </c>
      <c r="F133" s="218" t="s">
        <v>144</v>
      </c>
      <c r="G133" s="219" t="s">
        <v>125</v>
      </c>
      <c r="H133" s="220">
        <v>0.063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118</v>
      </c>
      <c r="AT133" s="228" t="s">
        <v>122</v>
      </c>
      <c r="AU133" s="228" t="s">
        <v>82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80</v>
      </c>
      <c r="BK133" s="229">
        <f>ROUND(I133*H133,2)</f>
        <v>0</v>
      </c>
      <c r="BL133" s="14" t="s">
        <v>118</v>
      </c>
      <c r="BM133" s="228" t="s">
        <v>145</v>
      </c>
    </row>
    <row r="134" s="2" customFormat="1">
      <c r="A134" s="35"/>
      <c r="B134" s="36"/>
      <c r="C134" s="37"/>
      <c r="D134" s="230" t="s">
        <v>126</v>
      </c>
      <c r="E134" s="37"/>
      <c r="F134" s="231" t="s">
        <v>146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126</v>
      </c>
      <c r="AU134" s="14" t="s">
        <v>82</v>
      </c>
    </row>
    <row r="135" s="2" customFormat="1" ht="24.15" customHeight="1">
      <c r="A135" s="35"/>
      <c r="B135" s="36"/>
      <c r="C135" s="216" t="s">
        <v>138</v>
      </c>
      <c r="D135" s="216" t="s">
        <v>122</v>
      </c>
      <c r="E135" s="217" t="s">
        <v>147</v>
      </c>
      <c r="F135" s="218" t="s">
        <v>148</v>
      </c>
      <c r="G135" s="219" t="s">
        <v>125</v>
      </c>
      <c r="H135" s="220">
        <v>0.063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118</v>
      </c>
      <c r="AT135" s="228" t="s">
        <v>122</v>
      </c>
      <c r="AU135" s="228" t="s">
        <v>82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80</v>
      </c>
      <c r="BK135" s="229">
        <f>ROUND(I135*H135,2)</f>
        <v>0</v>
      </c>
      <c r="BL135" s="14" t="s">
        <v>118</v>
      </c>
      <c r="BM135" s="228" t="s">
        <v>8</v>
      </c>
    </row>
    <row r="136" s="2" customFormat="1">
      <c r="A136" s="35"/>
      <c r="B136" s="36"/>
      <c r="C136" s="37"/>
      <c r="D136" s="230" t="s">
        <v>126</v>
      </c>
      <c r="E136" s="37"/>
      <c r="F136" s="231" t="s">
        <v>149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82</v>
      </c>
    </row>
    <row r="137" s="2" customFormat="1" ht="24.15" customHeight="1">
      <c r="A137" s="35"/>
      <c r="B137" s="36"/>
      <c r="C137" s="216" t="s">
        <v>150</v>
      </c>
      <c r="D137" s="216" t="s">
        <v>122</v>
      </c>
      <c r="E137" s="217" t="s">
        <v>151</v>
      </c>
      <c r="F137" s="218" t="s">
        <v>152</v>
      </c>
      <c r="G137" s="219" t="s">
        <v>141</v>
      </c>
      <c r="H137" s="220">
        <v>4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118</v>
      </c>
      <c r="AT137" s="228" t="s">
        <v>122</v>
      </c>
      <c r="AU137" s="228" t="s">
        <v>82</v>
      </c>
      <c r="AY137" s="14" t="s">
        <v>117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80</v>
      </c>
      <c r="BK137" s="229">
        <f>ROUND(I137*H137,2)</f>
        <v>0</v>
      </c>
      <c r="BL137" s="14" t="s">
        <v>118</v>
      </c>
      <c r="BM137" s="228" t="s">
        <v>153</v>
      </c>
    </row>
    <row r="138" s="2" customFormat="1">
      <c r="A138" s="35"/>
      <c r="B138" s="36"/>
      <c r="C138" s="37"/>
      <c r="D138" s="230" t="s">
        <v>126</v>
      </c>
      <c r="E138" s="37"/>
      <c r="F138" s="231" t="s">
        <v>154</v>
      </c>
      <c r="G138" s="37"/>
      <c r="H138" s="37"/>
      <c r="I138" s="232"/>
      <c r="J138" s="37"/>
      <c r="K138" s="37"/>
      <c r="L138" s="41"/>
      <c r="M138" s="233"/>
      <c r="N138" s="23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82</v>
      </c>
    </row>
    <row r="139" s="2" customFormat="1" ht="16.5" customHeight="1">
      <c r="A139" s="35"/>
      <c r="B139" s="36"/>
      <c r="C139" s="216" t="s">
        <v>137</v>
      </c>
      <c r="D139" s="216" t="s">
        <v>122</v>
      </c>
      <c r="E139" s="217" t="s">
        <v>155</v>
      </c>
      <c r="F139" s="218" t="s">
        <v>156</v>
      </c>
      <c r="G139" s="219" t="s">
        <v>141</v>
      </c>
      <c r="H139" s="220">
        <v>100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118</v>
      </c>
      <c r="AT139" s="228" t="s">
        <v>122</v>
      </c>
      <c r="AU139" s="228" t="s">
        <v>82</v>
      </c>
      <c r="AY139" s="14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80</v>
      </c>
      <c r="BK139" s="229">
        <f>ROUND(I139*H139,2)</f>
        <v>0</v>
      </c>
      <c r="BL139" s="14" t="s">
        <v>118</v>
      </c>
      <c r="BM139" s="228" t="s">
        <v>157</v>
      </c>
    </row>
    <row r="140" s="2" customFormat="1">
      <c r="A140" s="35"/>
      <c r="B140" s="36"/>
      <c r="C140" s="37"/>
      <c r="D140" s="230" t="s">
        <v>126</v>
      </c>
      <c r="E140" s="37"/>
      <c r="F140" s="231" t="s">
        <v>158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82</v>
      </c>
    </row>
    <row r="141" s="2" customFormat="1" ht="16.5" customHeight="1">
      <c r="A141" s="35"/>
      <c r="B141" s="36"/>
      <c r="C141" s="235" t="s">
        <v>159</v>
      </c>
      <c r="D141" s="235" t="s">
        <v>133</v>
      </c>
      <c r="E141" s="236" t="s">
        <v>160</v>
      </c>
      <c r="F141" s="237" t="s">
        <v>161</v>
      </c>
      <c r="G141" s="238" t="s">
        <v>130</v>
      </c>
      <c r="H141" s="239">
        <v>3.5939999999999999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137</v>
      </c>
      <c r="AT141" s="228" t="s">
        <v>133</v>
      </c>
      <c r="AU141" s="228" t="s">
        <v>82</v>
      </c>
      <c r="AY141" s="14" t="s">
        <v>117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80</v>
      </c>
      <c r="BK141" s="229">
        <f>ROUND(I141*H141,2)</f>
        <v>0</v>
      </c>
      <c r="BL141" s="14" t="s">
        <v>118</v>
      </c>
      <c r="BM141" s="228" t="s">
        <v>162</v>
      </c>
    </row>
    <row r="142" s="2" customFormat="1">
      <c r="A142" s="35"/>
      <c r="B142" s="36"/>
      <c r="C142" s="37"/>
      <c r="D142" s="230" t="s">
        <v>126</v>
      </c>
      <c r="E142" s="37"/>
      <c r="F142" s="231" t="s">
        <v>161</v>
      </c>
      <c r="G142" s="37"/>
      <c r="H142" s="37"/>
      <c r="I142" s="232"/>
      <c r="J142" s="37"/>
      <c r="K142" s="37"/>
      <c r="L142" s="41"/>
      <c r="M142" s="233"/>
      <c r="N142" s="23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126</v>
      </c>
      <c r="AU142" s="14" t="s">
        <v>82</v>
      </c>
    </row>
    <row r="143" s="2" customFormat="1" ht="16.5" customHeight="1">
      <c r="A143" s="35"/>
      <c r="B143" s="36"/>
      <c r="C143" s="235" t="s">
        <v>145</v>
      </c>
      <c r="D143" s="235" t="s">
        <v>133</v>
      </c>
      <c r="E143" s="236" t="s">
        <v>163</v>
      </c>
      <c r="F143" s="237" t="s">
        <v>164</v>
      </c>
      <c r="G143" s="238" t="s">
        <v>141</v>
      </c>
      <c r="H143" s="239">
        <v>280</v>
      </c>
      <c r="I143" s="240"/>
      <c r="J143" s="241">
        <f>ROUND(I143*H143,2)</f>
        <v>0</v>
      </c>
      <c r="K143" s="242"/>
      <c r="L143" s="243"/>
      <c r="M143" s="244" t="s">
        <v>1</v>
      </c>
      <c r="N143" s="24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137</v>
      </c>
      <c r="AT143" s="228" t="s">
        <v>133</v>
      </c>
      <c r="AU143" s="228" t="s">
        <v>82</v>
      </c>
      <c r="AY143" s="14" t="s">
        <v>117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80</v>
      </c>
      <c r="BK143" s="229">
        <f>ROUND(I143*H143,2)</f>
        <v>0</v>
      </c>
      <c r="BL143" s="14" t="s">
        <v>118</v>
      </c>
      <c r="BM143" s="228" t="s">
        <v>165</v>
      </c>
    </row>
    <row r="144" s="2" customFormat="1">
      <c r="A144" s="35"/>
      <c r="B144" s="36"/>
      <c r="C144" s="37"/>
      <c r="D144" s="230" t="s">
        <v>126</v>
      </c>
      <c r="E144" s="37"/>
      <c r="F144" s="231" t="s">
        <v>164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126</v>
      </c>
      <c r="AU144" s="14" t="s">
        <v>82</v>
      </c>
    </row>
    <row r="145" s="2" customFormat="1" ht="24.15" customHeight="1">
      <c r="A145" s="35"/>
      <c r="B145" s="36"/>
      <c r="C145" s="235" t="s">
        <v>166</v>
      </c>
      <c r="D145" s="235" t="s">
        <v>133</v>
      </c>
      <c r="E145" s="236" t="s">
        <v>167</v>
      </c>
      <c r="F145" s="237" t="s">
        <v>168</v>
      </c>
      <c r="G145" s="238" t="s">
        <v>141</v>
      </c>
      <c r="H145" s="239">
        <v>9</v>
      </c>
      <c r="I145" s="240"/>
      <c r="J145" s="241">
        <f>ROUND(I145*H145,2)</f>
        <v>0</v>
      </c>
      <c r="K145" s="242"/>
      <c r="L145" s="243"/>
      <c r="M145" s="244" t="s">
        <v>1</v>
      </c>
      <c r="N145" s="24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137</v>
      </c>
      <c r="AT145" s="228" t="s">
        <v>133</v>
      </c>
      <c r="AU145" s="228" t="s">
        <v>82</v>
      </c>
      <c r="AY145" s="14" t="s">
        <v>117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80</v>
      </c>
      <c r="BK145" s="229">
        <f>ROUND(I145*H145,2)</f>
        <v>0</v>
      </c>
      <c r="BL145" s="14" t="s">
        <v>118</v>
      </c>
      <c r="BM145" s="228" t="s">
        <v>169</v>
      </c>
    </row>
    <row r="146" s="2" customFormat="1">
      <c r="A146" s="35"/>
      <c r="B146" s="36"/>
      <c r="C146" s="37"/>
      <c r="D146" s="230" t="s">
        <v>126</v>
      </c>
      <c r="E146" s="37"/>
      <c r="F146" s="231" t="s">
        <v>168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126</v>
      </c>
      <c r="AU146" s="14" t="s">
        <v>82</v>
      </c>
    </row>
    <row r="147" s="2" customFormat="1" ht="24.15" customHeight="1">
      <c r="A147" s="35"/>
      <c r="B147" s="36"/>
      <c r="C147" s="216" t="s">
        <v>8</v>
      </c>
      <c r="D147" s="216" t="s">
        <v>122</v>
      </c>
      <c r="E147" s="217" t="s">
        <v>170</v>
      </c>
      <c r="F147" s="218" t="s">
        <v>171</v>
      </c>
      <c r="G147" s="219" t="s">
        <v>172</v>
      </c>
      <c r="H147" s="220">
        <v>4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118</v>
      </c>
      <c r="AT147" s="228" t="s">
        <v>122</v>
      </c>
      <c r="AU147" s="228" t="s">
        <v>82</v>
      </c>
      <c r="AY147" s="14" t="s">
        <v>117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80</v>
      </c>
      <c r="BK147" s="229">
        <f>ROUND(I147*H147,2)</f>
        <v>0</v>
      </c>
      <c r="BL147" s="14" t="s">
        <v>118</v>
      </c>
      <c r="BM147" s="228" t="s">
        <v>173</v>
      </c>
    </row>
    <row r="148" s="2" customFormat="1">
      <c r="A148" s="35"/>
      <c r="B148" s="36"/>
      <c r="C148" s="37"/>
      <c r="D148" s="230" t="s">
        <v>126</v>
      </c>
      <c r="E148" s="37"/>
      <c r="F148" s="231" t="s">
        <v>174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126</v>
      </c>
      <c r="AU148" s="14" t="s">
        <v>82</v>
      </c>
    </row>
    <row r="149" s="2" customFormat="1" ht="24.15" customHeight="1">
      <c r="A149" s="35"/>
      <c r="B149" s="36"/>
      <c r="C149" s="216" t="s">
        <v>175</v>
      </c>
      <c r="D149" s="216" t="s">
        <v>122</v>
      </c>
      <c r="E149" s="217" t="s">
        <v>176</v>
      </c>
      <c r="F149" s="218" t="s">
        <v>177</v>
      </c>
      <c r="G149" s="219" t="s">
        <v>172</v>
      </c>
      <c r="H149" s="220">
        <v>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118</v>
      </c>
      <c r="AT149" s="228" t="s">
        <v>122</v>
      </c>
      <c r="AU149" s="228" t="s">
        <v>82</v>
      </c>
      <c r="AY149" s="14" t="s">
        <v>117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80</v>
      </c>
      <c r="BK149" s="229">
        <f>ROUND(I149*H149,2)</f>
        <v>0</v>
      </c>
      <c r="BL149" s="14" t="s">
        <v>118</v>
      </c>
      <c r="BM149" s="228" t="s">
        <v>178</v>
      </c>
    </row>
    <row r="150" s="2" customFormat="1">
      <c r="A150" s="35"/>
      <c r="B150" s="36"/>
      <c r="C150" s="37"/>
      <c r="D150" s="230" t="s">
        <v>126</v>
      </c>
      <c r="E150" s="37"/>
      <c r="F150" s="231" t="s">
        <v>179</v>
      </c>
      <c r="G150" s="37"/>
      <c r="H150" s="37"/>
      <c r="I150" s="232"/>
      <c r="J150" s="37"/>
      <c r="K150" s="37"/>
      <c r="L150" s="41"/>
      <c r="M150" s="233"/>
      <c r="N150" s="23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126</v>
      </c>
      <c r="AU150" s="14" t="s">
        <v>82</v>
      </c>
    </row>
    <row r="151" s="2" customFormat="1" ht="37.8" customHeight="1">
      <c r="A151" s="35"/>
      <c r="B151" s="36"/>
      <c r="C151" s="216" t="s">
        <v>153</v>
      </c>
      <c r="D151" s="216" t="s">
        <v>122</v>
      </c>
      <c r="E151" s="217" t="s">
        <v>180</v>
      </c>
      <c r="F151" s="218" t="s">
        <v>181</v>
      </c>
      <c r="G151" s="219" t="s">
        <v>182</v>
      </c>
      <c r="H151" s="220">
        <v>200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118</v>
      </c>
      <c r="AT151" s="228" t="s">
        <v>122</v>
      </c>
      <c r="AU151" s="228" t="s">
        <v>82</v>
      </c>
      <c r="AY151" s="14" t="s">
        <v>117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80</v>
      </c>
      <c r="BK151" s="229">
        <f>ROUND(I151*H151,2)</f>
        <v>0</v>
      </c>
      <c r="BL151" s="14" t="s">
        <v>118</v>
      </c>
      <c r="BM151" s="228" t="s">
        <v>183</v>
      </c>
    </row>
    <row r="152" s="2" customFormat="1">
      <c r="A152" s="35"/>
      <c r="B152" s="36"/>
      <c r="C152" s="37"/>
      <c r="D152" s="230" t="s">
        <v>126</v>
      </c>
      <c r="E152" s="37"/>
      <c r="F152" s="231" t="s">
        <v>184</v>
      </c>
      <c r="G152" s="37"/>
      <c r="H152" s="37"/>
      <c r="I152" s="232"/>
      <c r="J152" s="37"/>
      <c r="K152" s="37"/>
      <c r="L152" s="41"/>
      <c r="M152" s="233"/>
      <c r="N152" s="23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126</v>
      </c>
      <c r="AU152" s="14" t="s">
        <v>82</v>
      </c>
    </row>
    <row r="153" s="2" customFormat="1" ht="24.15" customHeight="1">
      <c r="A153" s="35"/>
      <c r="B153" s="36"/>
      <c r="C153" s="235" t="s">
        <v>157</v>
      </c>
      <c r="D153" s="235" t="s">
        <v>133</v>
      </c>
      <c r="E153" s="236" t="s">
        <v>185</v>
      </c>
      <c r="F153" s="237" t="s">
        <v>186</v>
      </c>
      <c r="G153" s="238" t="s">
        <v>141</v>
      </c>
      <c r="H153" s="239">
        <v>140</v>
      </c>
      <c r="I153" s="240"/>
      <c r="J153" s="241">
        <f>ROUND(I153*H153,2)</f>
        <v>0</v>
      </c>
      <c r="K153" s="242"/>
      <c r="L153" s="243"/>
      <c r="M153" s="244" t="s">
        <v>1</v>
      </c>
      <c r="N153" s="24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137</v>
      </c>
      <c r="AT153" s="228" t="s">
        <v>133</v>
      </c>
      <c r="AU153" s="228" t="s">
        <v>82</v>
      </c>
      <c r="AY153" s="14" t="s">
        <v>117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80</v>
      </c>
      <c r="BK153" s="229">
        <f>ROUND(I153*H153,2)</f>
        <v>0</v>
      </c>
      <c r="BL153" s="14" t="s">
        <v>118</v>
      </c>
      <c r="BM153" s="228" t="s">
        <v>187</v>
      </c>
    </row>
    <row r="154" s="2" customFormat="1">
      <c r="A154" s="35"/>
      <c r="B154" s="36"/>
      <c r="C154" s="37"/>
      <c r="D154" s="230" t="s">
        <v>126</v>
      </c>
      <c r="E154" s="37"/>
      <c r="F154" s="231" t="s">
        <v>186</v>
      </c>
      <c r="G154" s="37"/>
      <c r="H154" s="37"/>
      <c r="I154" s="232"/>
      <c r="J154" s="37"/>
      <c r="K154" s="37"/>
      <c r="L154" s="41"/>
      <c r="M154" s="233"/>
      <c r="N154" s="23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126</v>
      </c>
      <c r="AU154" s="14" t="s">
        <v>82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159</v>
      </c>
      <c r="F155" s="214" t="s">
        <v>188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SUM(P156:P157)</f>
        <v>0</v>
      </c>
      <c r="Q155" s="208"/>
      <c r="R155" s="209">
        <f>SUM(R156:R157)</f>
        <v>0</v>
      </c>
      <c r="S155" s="208"/>
      <c r="T155" s="21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80</v>
      </c>
      <c r="AT155" s="212" t="s">
        <v>72</v>
      </c>
      <c r="AU155" s="212" t="s">
        <v>80</v>
      </c>
      <c r="AY155" s="211" t="s">
        <v>117</v>
      </c>
      <c r="BK155" s="213">
        <f>SUM(BK156:BK157)</f>
        <v>0</v>
      </c>
    </row>
    <row r="156" s="2" customFormat="1" ht="16.5" customHeight="1">
      <c r="A156" s="35"/>
      <c r="B156" s="36"/>
      <c r="C156" s="235" t="s">
        <v>189</v>
      </c>
      <c r="D156" s="235" t="s">
        <v>133</v>
      </c>
      <c r="E156" s="236" t="s">
        <v>190</v>
      </c>
      <c r="F156" s="237" t="s">
        <v>191</v>
      </c>
      <c r="G156" s="238" t="s">
        <v>141</v>
      </c>
      <c r="H156" s="239">
        <v>52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137</v>
      </c>
      <c r="AT156" s="228" t="s">
        <v>133</v>
      </c>
      <c r="AU156" s="228" t="s">
        <v>82</v>
      </c>
      <c r="AY156" s="14" t="s">
        <v>117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80</v>
      </c>
      <c r="BK156" s="229">
        <f>ROUND(I156*H156,2)</f>
        <v>0</v>
      </c>
      <c r="BL156" s="14" t="s">
        <v>118</v>
      </c>
      <c r="BM156" s="228" t="s">
        <v>192</v>
      </c>
    </row>
    <row r="157" s="2" customFormat="1">
      <c r="A157" s="35"/>
      <c r="B157" s="36"/>
      <c r="C157" s="37"/>
      <c r="D157" s="230" t="s">
        <v>126</v>
      </c>
      <c r="E157" s="37"/>
      <c r="F157" s="231" t="s">
        <v>191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126</v>
      </c>
      <c r="AU157" s="14" t="s">
        <v>82</v>
      </c>
    </row>
    <row r="158" s="12" customFormat="1" ht="25.92" customHeight="1">
      <c r="A158" s="12"/>
      <c r="B158" s="200"/>
      <c r="C158" s="201"/>
      <c r="D158" s="202" t="s">
        <v>72</v>
      </c>
      <c r="E158" s="203" t="s">
        <v>193</v>
      </c>
      <c r="F158" s="203" t="s">
        <v>194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SUM(P159:P174)</f>
        <v>0</v>
      </c>
      <c r="Q158" s="208"/>
      <c r="R158" s="209">
        <f>SUM(R159:R174)</f>
        <v>0</v>
      </c>
      <c r="S158" s="208"/>
      <c r="T158" s="210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118</v>
      </c>
      <c r="AT158" s="212" t="s">
        <v>72</v>
      </c>
      <c r="AU158" s="212" t="s">
        <v>73</v>
      </c>
      <c r="AY158" s="211" t="s">
        <v>117</v>
      </c>
      <c r="BK158" s="213">
        <f>SUM(BK159:BK174)</f>
        <v>0</v>
      </c>
    </row>
    <row r="159" s="2" customFormat="1" ht="37.8" customHeight="1">
      <c r="A159" s="35"/>
      <c r="B159" s="36"/>
      <c r="C159" s="216" t="s">
        <v>162</v>
      </c>
      <c r="D159" s="216" t="s">
        <v>122</v>
      </c>
      <c r="E159" s="217" t="s">
        <v>195</v>
      </c>
      <c r="F159" s="218" t="s">
        <v>196</v>
      </c>
      <c r="G159" s="219" t="s">
        <v>136</v>
      </c>
      <c r="H159" s="220">
        <v>9.0999999999999996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197</v>
      </c>
      <c r="AT159" s="228" t="s">
        <v>122</v>
      </c>
      <c r="AU159" s="228" t="s">
        <v>80</v>
      </c>
      <c r="AY159" s="14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80</v>
      </c>
      <c r="BK159" s="229">
        <f>ROUND(I159*H159,2)</f>
        <v>0</v>
      </c>
      <c r="BL159" s="14" t="s">
        <v>197</v>
      </c>
      <c r="BM159" s="228" t="s">
        <v>198</v>
      </c>
    </row>
    <row r="160" s="2" customFormat="1">
      <c r="A160" s="35"/>
      <c r="B160" s="36"/>
      <c r="C160" s="37"/>
      <c r="D160" s="230" t="s">
        <v>126</v>
      </c>
      <c r="E160" s="37"/>
      <c r="F160" s="231" t="s">
        <v>199</v>
      </c>
      <c r="G160" s="37"/>
      <c r="H160" s="37"/>
      <c r="I160" s="232"/>
      <c r="J160" s="37"/>
      <c r="K160" s="37"/>
      <c r="L160" s="41"/>
      <c r="M160" s="233"/>
      <c r="N160" s="23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126</v>
      </c>
      <c r="AU160" s="14" t="s">
        <v>80</v>
      </c>
    </row>
    <row r="161" s="2" customFormat="1" ht="24.15" customHeight="1">
      <c r="A161" s="35"/>
      <c r="B161" s="36"/>
      <c r="C161" s="216" t="s">
        <v>200</v>
      </c>
      <c r="D161" s="216" t="s">
        <v>122</v>
      </c>
      <c r="E161" s="217" t="s">
        <v>201</v>
      </c>
      <c r="F161" s="218" t="s">
        <v>202</v>
      </c>
      <c r="G161" s="219" t="s">
        <v>141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118</v>
      </c>
      <c r="AT161" s="228" t="s">
        <v>122</v>
      </c>
      <c r="AU161" s="228" t="s">
        <v>80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80</v>
      </c>
      <c r="BK161" s="229">
        <f>ROUND(I161*H161,2)</f>
        <v>0</v>
      </c>
      <c r="BL161" s="14" t="s">
        <v>118</v>
      </c>
      <c r="BM161" s="228" t="s">
        <v>203</v>
      </c>
    </row>
    <row r="162" s="2" customFormat="1">
      <c r="A162" s="35"/>
      <c r="B162" s="36"/>
      <c r="C162" s="37"/>
      <c r="D162" s="230" t="s">
        <v>126</v>
      </c>
      <c r="E162" s="37"/>
      <c r="F162" s="231" t="s">
        <v>202</v>
      </c>
      <c r="G162" s="37"/>
      <c r="H162" s="37"/>
      <c r="I162" s="232"/>
      <c r="J162" s="37"/>
      <c r="K162" s="37"/>
      <c r="L162" s="41"/>
      <c r="M162" s="233"/>
      <c r="N162" s="23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126</v>
      </c>
      <c r="AU162" s="14" t="s">
        <v>80</v>
      </c>
    </row>
    <row r="163" s="2" customFormat="1" ht="16.5" customHeight="1">
      <c r="A163" s="35"/>
      <c r="B163" s="36"/>
      <c r="C163" s="235" t="s">
        <v>204</v>
      </c>
      <c r="D163" s="235" t="s">
        <v>133</v>
      </c>
      <c r="E163" s="236" t="s">
        <v>205</v>
      </c>
      <c r="F163" s="237" t="s">
        <v>206</v>
      </c>
      <c r="G163" s="238" t="s">
        <v>141</v>
      </c>
      <c r="H163" s="239">
        <v>280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197</v>
      </c>
      <c r="AT163" s="228" t="s">
        <v>133</v>
      </c>
      <c r="AU163" s="228" t="s">
        <v>80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80</v>
      </c>
      <c r="BK163" s="229">
        <f>ROUND(I163*H163,2)</f>
        <v>0</v>
      </c>
      <c r="BL163" s="14" t="s">
        <v>197</v>
      </c>
      <c r="BM163" s="228" t="s">
        <v>207</v>
      </c>
    </row>
    <row r="164" s="2" customFormat="1">
      <c r="A164" s="35"/>
      <c r="B164" s="36"/>
      <c r="C164" s="37"/>
      <c r="D164" s="230" t="s">
        <v>126</v>
      </c>
      <c r="E164" s="37"/>
      <c r="F164" s="231" t="s">
        <v>206</v>
      </c>
      <c r="G164" s="37"/>
      <c r="H164" s="37"/>
      <c r="I164" s="232"/>
      <c r="J164" s="37"/>
      <c r="K164" s="37"/>
      <c r="L164" s="41"/>
      <c r="M164" s="233"/>
      <c r="N164" s="23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126</v>
      </c>
      <c r="AU164" s="14" t="s">
        <v>80</v>
      </c>
    </row>
    <row r="165" s="2" customFormat="1" ht="24.15" customHeight="1">
      <c r="A165" s="35"/>
      <c r="B165" s="36"/>
      <c r="C165" s="235" t="s">
        <v>165</v>
      </c>
      <c r="D165" s="235" t="s">
        <v>133</v>
      </c>
      <c r="E165" s="236" t="s">
        <v>208</v>
      </c>
      <c r="F165" s="237" t="s">
        <v>209</v>
      </c>
      <c r="G165" s="238" t="s">
        <v>141</v>
      </c>
      <c r="H165" s="239">
        <v>52</v>
      </c>
      <c r="I165" s="240"/>
      <c r="J165" s="241">
        <f>ROUND(I165*H165,2)</f>
        <v>0</v>
      </c>
      <c r="K165" s="242"/>
      <c r="L165" s="243"/>
      <c r="M165" s="244" t="s">
        <v>1</v>
      </c>
      <c r="N165" s="24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197</v>
      </c>
      <c r="AT165" s="228" t="s">
        <v>133</v>
      </c>
      <c r="AU165" s="228" t="s">
        <v>80</v>
      </c>
      <c r="AY165" s="14" t="s">
        <v>117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80</v>
      </c>
      <c r="BK165" s="229">
        <f>ROUND(I165*H165,2)</f>
        <v>0</v>
      </c>
      <c r="BL165" s="14" t="s">
        <v>197</v>
      </c>
      <c r="BM165" s="228" t="s">
        <v>210</v>
      </c>
    </row>
    <row r="166" s="2" customFormat="1">
      <c r="A166" s="35"/>
      <c r="B166" s="36"/>
      <c r="C166" s="37"/>
      <c r="D166" s="230" t="s">
        <v>126</v>
      </c>
      <c r="E166" s="37"/>
      <c r="F166" s="231" t="s">
        <v>209</v>
      </c>
      <c r="G166" s="37"/>
      <c r="H166" s="37"/>
      <c r="I166" s="232"/>
      <c r="J166" s="37"/>
      <c r="K166" s="37"/>
      <c r="L166" s="41"/>
      <c r="M166" s="233"/>
      <c r="N166" s="23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126</v>
      </c>
      <c r="AU166" s="14" t="s">
        <v>80</v>
      </c>
    </row>
    <row r="167" s="2" customFormat="1" ht="37.8" customHeight="1">
      <c r="A167" s="35"/>
      <c r="B167" s="36"/>
      <c r="C167" s="216" t="s">
        <v>7</v>
      </c>
      <c r="D167" s="216" t="s">
        <v>122</v>
      </c>
      <c r="E167" s="217" t="s">
        <v>211</v>
      </c>
      <c r="F167" s="218" t="s">
        <v>212</v>
      </c>
      <c r="G167" s="219" t="s">
        <v>136</v>
      </c>
      <c r="H167" s="220">
        <v>9.0999999999999996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197</v>
      </c>
      <c r="AT167" s="228" t="s">
        <v>122</v>
      </c>
      <c r="AU167" s="228" t="s">
        <v>80</v>
      </c>
      <c r="AY167" s="14" t="s">
        <v>117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80</v>
      </c>
      <c r="BK167" s="229">
        <f>ROUND(I167*H167,2)</f>
        <v>0</v>
      </c>
      <c r="BL167" s="14" t="s">
        <v>197</v>
      </c>
      <c r="BM167" s="228" t="s">
        <v>213</v>
      </c>
    </row>
    <row r="168" s="2" customFormat="1">
      <c r="A168" s="35"/>
      <c r="B168" s="36"/>
      <c r="C168" s="37"/>
      <c r="D168" s="230" t="s">
        <v>126</v>
      </c>
      <c r="E168" s="37"/>
      <c r="F168" s="231" t="s">
        <v>214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126</v>
      </c>
      <c r="AU168" s="14" t="s">
        <v>80</v>
      </c>
    </row>
    <row r="169" s="2" customFormat="1" ht="21.75" customHeight="1">
      <c r="A169" s="35"/>
      <c r="B169" s="36"/>
      <c r="C169" s="216" t="s">
        <v>169</v>
      </c>
      <c r="D169" s="216" t="s">
        <v>122</v>
      </c>
      <c r="E169" s="217" t="s">
        <v>215</v>
      </c>
      <c r="F169" s="218" t="s">
        <v>216</v>
      </c>
      <c r="G169" s="219" t="s">
        <v>136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197</v>
      </c>
      <c r="AT169" s="228" t="s">
        <v>122</v>
      </c>
      <c r="AU169" s="228" t="s">
        <v>80</v>
      </c>
      <c r="AY169" s="14" t="s">
        <v>117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80</v>
      </c>
      <c r="BK169" s="229">
        <f>ROUND(I169*H169,2)</f>
        <v>0</v>
      </c>
      <c r="BL169" s="14" t="s">
        <v>197</v>
      </c>
      <c r="BM169" s="228" t="s">
        <v>217</v>
      </c>
    </row>
    <row r="170" s="2" customFormat="1">
      <c r="A170" s="35"/>
      <c r="B170" s="36"/>
      <c r="C170" s="37"/>
      <c r="D170" s="230" t="s">
        <v>126</v>
      </c>
      <c r="E170" s="37"/>
      <c r="F170" s="231" t="s">
        <v>218</v>
      </c>
      <c r="G170" s="37"/>
      <c r="H170" s="37"/>
      <c r="I170" s="232"/>
      <c r="J170" s="37"/>
      <c r="K170" s="37"/>
      <c r="L170" s="41"/>
      <c r="M170" s="233"/>
      <c r="N170" s="23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126</v>
      </c>
      <c r="AU170" s="14" t="s">
        <v>80</v>
      </c>
    </row>
    <row r="171" s="2" customFormat="1" ht="21.75" customHeight="1">
      <c r="A171" s="35"/>
      <c r="B171" s="36"/>
      <c r="C171" s="235" t="s">
        <v>219</v>
      </c>
      <c r="D171" s="235" t="s">
        <v>133</v>
      </c>
      <c r="E171" s="236" t="s">
        <v>220</v>
      </c>
      <c r="F171" s="237" t="s">
        <v>221</v>
      </c>
      <c r="G171" s="238" t="s">
        <v>141</v>
      </c>
      <c r="H171" s="239">
        <v>70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197</v>
      </c>
      <c r="AT171" s="228" t="s">
        <v>133</v>
      </c>
      <c r="AU171" s="228" t="s">
        <v>80</v>
      </c>
      <c r="AY171" s="14" t="s">
        <v>117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80</v>
      </c>
      <c r="BK171" s="229">
        <f>ROUND(I171*H171,2)</f>
        <v>0</v>
      </c>
      <c r="BL171" s="14" t="s">
        <v>197</v>
      </c>
      <c r="BM171" s="228" t="s">
        <v>222</v>
      </c>
    </row>
    <row r="172" s="2" customFormat="1">
      <c r="A172" s="35"/>
      <c r="B172" s="36"/>
      <c r="C172" s="37"/>
      <c r="D172" s="230" t="s">
        <v>126</v>
      </c>
      <c r="E172" s="37"/>
      <c r="F172" s="231" t="s">
        <v>221</v>
      </c>
      <c r="G172" s="37"/>
      <c r="H172" s="37"/>
      <c r="I172" s="232"/>
      <c r="J172" s="37"/>
      <c r="K172" s="37"/>
      <c r="L172" s="41"/>
      <c r="M172" s="233"/>
      <c r="N172" s="23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126</v>
      </c>
      <c r="AU172" s="14" t="s">
        <v>80</v>
      </c>
    </row>
    <row r="173" s="2" customFormat="1" ht="24.15" customHeight="1">
      <c r="A173" s="35"/>
      <c r="B173" s="36"/>
      <c r="C173" s="235" t="s">
        <v>173</v>
      </c>
      <c r="D173" s="235" t="s">
        <v>133</v>
      </c>
      <c r="E173" s="236" t="s">
        <v>223</v>
      </c>
      <c r="F173" s="237" t="s">
        <v>224</v>
      </c>
      <c r="G173" s="238" t="s">
        <v>141</v>
      </c>
      <c r="H173" s="239">
        <v>18</v>
      </c>
      <c r="I173" s="240"/>
      <c r="J173" s="241">
        <f>ROUND(I173*H173,2)</f>
        <v>0</v>
      </c>
      <c r="K173" s="242"/>
      <c r="L173" s="243"/>
      <c r="M173" s="244" t="s">
        <v>1</v>
      </c>
      <c r="N173" s="24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197</v>
      </c>
      <c r="AT173" s="228" t="s">
        <v>133</v>
      </c>
      <c r="AU173" s="228" t="s">
        <v>80</v>
      </c>
      <c r="AY173" s="14" t="s">
        <v>117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80</v>
      </c>
      <c r="BK173" s="229">
        <f>ROUND(I173*H173,2)</f>
        <v>0</v>
      </c>
      <c r="BL173" s="14" t="s">
        <v>197</v>
      </c>
      <c r="BM173" s="228" t="s">
        <v>225</v>
      </c>
    </row>
    <row r="174" s="2" customFormat="1">
      <c r="A174" s="35"/>
      <c r="B174" s="36"/>
      <c r="C174" s="37"/>
      <c r="D174" s="230" t="s">
        <v>126</v>
      </c>
      <c r="E174" s="37"/>
      <c r="F174" s="231" t="s">
        <v>224</v>
      </c>
      <c r="G174" s="37"/>
      <c r="H174" s="37"/>
      <c r="I174" s="232"/>
      <c r="J174" s="37"/>
      <c r="K174" s="37"/>
      <c r="L174" s="41"/>
      <c r="M174" s="246"/>
      <c r="N174" s="247"/>
      <c r="O174" s="248"/>
      <c r="P174" s="248"/>
      <c r="Q174" s="248"/>
      <c r="R174" s="248"/>
      <c r="S174" s="248"/>
      <c r="T174" s="24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126</v>
      </c>
      <c r="AU174" s="14" t="s">
        <v>80</v>
      </c>
    </row>
    <row r="175" s="2" customFormat="1" ht="6.96" customHeight="1">
      <c r="A175" s="35"/>
      <c r="B175" s="63"/>
      <c r="C175" s="64"/>
      <c r="D175" s="64"/>
      <c r="E175" s="64"/>
      <c r="F175" s="64"/>
      <c r="G175" s="64"/>
      <c r="H175" s="64"/>
      <c r="I175" s="64"/>
      <c r="J175" s="64"/>
      <c r="K175" s="64"/>
      <c r="L175" s="41"/>
      <c r="M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sheet="1" autoFilter="0" formatColumns="0" formatRows="0" objects="1" scenarios="1" spinCount="100000" saltValue="/jqni5pRsXqIfc3z6Eq457ePArHvdbJPHOpaVLLcyQLszCj2uuJqwRytJGrMJLV9glfo5gZU4Mvidy3Edw2uww==" hashValue="sr0He5yNyhCKk39DaYKUgnDuHsRi7o2BOaJ7tZpuNw85u4n/ehGTJ13Tdj6wAJVwjIrbJB8cr5x7lldSvLTsdg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2024 - 2306-Výměna mostnic Bzenec km 0265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226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ROUND((SUM(BE126:BE190)),  2)</f>
        <v>0</v>
      </c>
      <c r="G33" s="35"/>
      <c r="H33" s="35"/>
      <c r="I33" s="152">
        <v>0.20999999999999999</v>
      </c>
      <c r="J33" s="151">
        <f>ROUND(((SUM(BE126:BE190))*I33),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ROUND((SUM(BF126:BF190)),  2)</f>
        <v>0</v>
      </c>
      <c r="G34" s="35"/>
      <c r="H34" s="35"/>
      <c r="I34" s="152">
        <v>0.12</v>
      </c>
      <c r="J34" s="151">
        <f>ROUND(((SUM(BF126:BF190))*I34),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ROUND((SUM(BG126:BG190)),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ROUND((SUM(BH126:BH190)),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ROUND((SUM(BI126:BI190)),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2024 - 2306-Výměna mostnic Bzenec km 0265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Konstrukce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7. 6. 2024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98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J141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J142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J165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227</v>
      </c>
      <c r="E102" s="185"/>
      <c r="F102" s="185"/>
      <c r="G102" s="185"/>
      <c r="H102" s="185"/>
      <c r="I102" s="185"/>
      <c r="J102" s="186">
        <f>J172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228</v>
      </c>
      <c r="E103" s="185"/>
      <c r="F103" s="185"/>
      <c r="G103" s="185"/>
      <c r="H103" s="185"/>
      <c r="I103" s="185"/>
      <c r="J103" s="186">
        <f>J185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229</v>
      </c>
      <c r="E104" s="179"/>
      <c r="F104" s="179"/>
      <c r="G104" s="179"/>
      <c r="H104" s="179"/>
      <c r="I104" s="179"/>
      <c r="J104" s="180">
        <f>J188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230</v>
      </c>
      <c r="E105" s="185"/>
      <c r="F105" s="185"/>
      <c r="G105" s="185"/>
      <c r="H105" s="185"/>
      <c r="I105" s="185"/>
      <c r="J105" s="186">
        <f>J189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231</v>
      </c>
      <c r="E106" s="185"/>
      <c r="F106" s="185"/>
      <c r="G106" s="185"/>
      <c r="H106" s="185"/>
      <c r="I106" s="185"/>
      <c r="J106" s="186">
        <f>J190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2024 - 2306-Výměna mostnic Bzenec km 0265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90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02 - Konstrukce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7. 6. 2024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29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31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103</v>
      </c>
      <c r="D125" s="191" t="s">
        <v>58</v>
      </c>
      <c r="E125" s="191" t="s">
        <v>54</v>
      </c>
      <c r="F125" s="191" t="s">
        <v>55</v>
      </c>
      <c r="G125" s="191" t="s">
        <v>104</v>
      </c>
      <c r="H125" s="191" t="s">
        <v>105</v>
      </c>
      <c r="I125" s="191" t="s">
        <v>106</v>
      </c>
      <c r="J125" s="192" t="s">
        <v>94</v>
      </c>
      <c r="K125" s="193" t="s">
        <v>107</v>
      </c>
      <c r="L125" s="194"/>
      <c r="M125" s="97" t="s">
        <v>1</v>
      </c>
      <c r="N125" s="98" t="s">
        <v>37</v>
      </c>
      <c r="O125" s="98" t="s">
        <v>108</v>
      </c>
      <c r="P125" s="98" t="s">
        <v>109</v>
      </c>
      <c r="Q125" s="98" t="s">
        <v>110</v>
      </c>
      <c r="R125" s="98" t="s">
        <v>111</v>
      </c>
      <c r="S125" s="98" t="s">
        <v>112</v>
      </c>
      <c r="T125" s="99" t="s">
        <v>113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114</v>
      </c>
      <c r="D126" s="37"/>
      <c r="E126" s="37"/>
      <c r="F126" s="37"/>
      <c r="G126" s="37"/>
      <c r="H126" s="37"/>
      <c r="I126" s="37"/>
      <c r="J126" s="195">
        <f>BK126</f>
        <v>0</v>
      </c>
      <c r="K126" s="37"/>
      <c r="L126" s="41"/>
      <c r="M126" s="100"/>
      <c r="N126" s="196"/>
      <c r="O126" s="101"/>
      <c r="P126" s="197">
        <f>P127+P141+P188</f>
        <v>0</v>
      </c>
      <c r="Q126" s="101"/>
      <c r="R126" s="197">
        <f>R127+R141+R188</f>
        <v>0</v>
      </c>
      <c r="S126" s="101"/>
      <c r="T126" s="198">
        <f>T127+T141+T188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72</v>
      </c>
      <c r="AU126" s="14" t="s">
        <v>96</v>
      </c>
      <c r="BK126" s="199">
        <f>BK127+BK141+BK188</f>
        <v>0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115</v>
      </c>
      <c r="F127" s="203" t="s">
        <v>116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</f>
        <v>0</v>
      </c>
      <c r="Q127" s="208"/>
      <c r="R127" s="209">
        <f>R128</f>
        <v>0</v>
      </c>
      <c r="S127" s="208"/>
      <c r="T127" s="21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80</v>
      </c>
      <c r="AT127" s="212" t="s">
        <v>72</v>
      </c>
      <c r="AU127" s="212" t="s">
        <v>73</v>
      </c>
      <c r="AY127" s="211" t="s">
        <v>117</v>
      </c>
      <c r="BK127" s="213">
        <f>BK128</f>
        <v>0</v>
      </c>
    </row>
    <row r="128" s="12" customFormat="1" ht="22.8" customHeight="1">
      <c r="A128" s="12"/>
      <c r="B128" s="200"/>
      <c r="C128" s="201"/>
      <c r="D128" s="202" t="s">
        <v>72</v>
      </c>
      <c r="E128" s="214" t="s">
        <v>118</v>
      </c>
      <c r="F128" s="214" t="s">
        <v>119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SUM(P129:P140)</f>
        <v>0</v>
      </c>
      <c r="Q128" s="208"/>
      <c r="R128" s="209">
        <f>SUM(R129:R140)</f>
        <v>0</v>
      </c>
      <c r="S128" s="208"/>
      <c r="T128" s="210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80</v>
      </c>
      <c r="AT128" s="212" t="s">
        <v>72</v>
      </c>
      <c r="AU128" s="212" t="s">
        <v>80</v>
      </c>
      <c r="AY128" s="211" t="s">
        <v>117</v>
      </c>
      <c r="BK128" s="213">
        <f>SUM(BK129:BK140)</f>
        <v>0</v>
      </c>
    </row>
    <row r="129" s="2" customFormat="1" ht="21.75" customHeight="1">
      <c r="A129" s="35"/>
      <c r="B129" s="36"/>
      <c r="C129" s="216" t="s">
        <v>80</v>
      </c>
      <c r="D129" s="216" t="s">
        <v>122</v>
      </c>
      <c r="E129" s="217" t="s">
        <v>232</v>
      </c>
      <c r="F129" s="218" t="s">
        <v>233</v>
      </c>
      <c r="G129" s="219" t="s">
        <v>234</v>
      </c>
      <c r="H129" s="220">
        <v>22.428000000000001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118</v>
      </c>
      <c r="AT129" s="228" t="s">
        <v>122</v>
      </c>
      <c r="AU129" s="228" t="s">
        <v>82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80</v>
      </c>
      <c r="BK129" s="229">
        <f>ROUND(I129*H129,2)</f>
        <v>0</v>
      </c>
      <c r="BL129" s="14" t="s">
        <v>118</v>
      </c>
      <c r="BM129" s="228" t="s">
        <v>82</v>
      </c>
    </row>
    <row r="130" s="2" customFormat="1">
      <c r="A130" s="35"/>
      <c r="B130" s="36"/>
      <c r="C130" s="37"/>
      <c r="D130" s="230" t="s">
        <v>126</v>
      </c>
      <c r="E130" s="37"/>
      <c r="F130" s="231" t="s">
        <v>235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82</v>
      </c>
    </row>
    <row r="131" s="2" customFormat="1">
      <c r="A131" s="35"/>
      <c r="B131" s="36"/>
      <c r="C131" s="37"/>
      <c r="D131" s="250" t="s">
        <v>236</v>
      </c>
      <c r="E131" s="37"/>
      <c r="F131" s="251" t="s">
        <v>237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236</v>
      </c>
      <c r="AU131" s="14" t="s">
        <v>82</v>
      </c>
    </row>
    <row r="132" s="2" customFormat="1" ht="21.75" customHeight="1">
      <c r="A132" s="35"/>
      <c r="B132" s="36"/>
      <c r="C132" s="216" t="s">
        <v>82</v>
      </c>
      <c r="D132" s="216" t="s">
        <v>122</v>
      </c>
      <c r="E132" s="217" t="s">
        <v>238</v>
      </c>
      <c r="F132" s="218" t="s">
        <v>239</v>
      </c>
      <c r="G132" s="219" t="s">
        <v>234</v>
      </c>
      <c r="H132" s="220">
        <v>22.428000000000001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118</v>
      </c>
      <c r="AT132" s="228" t="s">
        <v>122</v>
      </c>
      <c r="AU132" s="228" t="s">
        <v>82</v>
      </c>
      <c r="AY132" s="14" t="s">
        <v>117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80</v>
      </c>
      <c r="BK132" s="229">
        <f>ROUND(I132*H132,2)</f>
        <v>0</v>
      </c>
      <c r="BL132" s="14" t="s">
        <v>118</v>
      </c>
      <c r="BM132" s="228" t="s">
        <v>118</v>
      </c>
    </row>
    <row r="133" s="2" customFormat="1">
      <c r="A133" s="35"/>
      <c r="B133" s="36"/>
      <c r="C133" s="37"/>
      <c r="D133" s="230" t="s">
        <v>126</v>
      </c>
      <c r="E133" s="37"/>
      <c r="F133" s="231" t="s">
        <v>240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126</v>
      </c>
      <c r="AU133" s="14" t="s">
        <v>82</v>
      </c>
    </row>
    <row r="134" s="2" customFormat="1">
      <c r="A134" s="35"/>
      <c r="B134" s="36"/>
      <c r="C134" s="37"/>
      <c r="D134" s="250" t="s">
        <v>236</v>
      </c>
      <c r="E134" s="37"/>
      <c r="F134" s="251" t="s">
        <v>241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236</v>
      </c>
      <c r="AU134" s="14" t="s">
        <v>82</v>
      </c>
    </row>
    <row r="135" s="2" customFormat="1" ht="33" customHeight="1">
      <c r="A135" s="35"/>
      <c r="B135" s="36"/>
      <c r="C135" s="216" t="s">
        <v>132</v>
      </c>
      <c r="D135" s="216" t="s">
        <v>122</v>
      </c>
      <c r="E135" s="217" t="s">
        <v>242</v>
      </c>
      <c r="F135" s="218" t="s">
        <v>243</v>
      </c>
      <c r="G135" s="219" t="s">
        <v>141</v>
      </c>
      <c r="H135" s="220">
        <v>22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118</v>
      </c>
      <c r="AT135" s="228" t="s">
        <v>122</v>
      </c>
      <c r="AU135" s="228" t="s">
        <v>82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80</v>
      </c>
      <c r="BK135" s="229">
        <f>ROUND(I135*H135,2)</f>
        <v>0</v>
      </c>
      <c r="BL135" s="14" t="s">
        <v>118</v>
      </c>
      <c r="BM135" s="228" t="s">
        <v>138</v>
      </c>
    </row>
    <row r="136" s="2" customFormat="1">
      <c r="A136" s="35"/>
      <c r="B136" s="36"/>
      <c r="C136" s="37"/>
      <c r="D136" s="230" t="s">
        <v>126</v>
      </c>
      <c r="E136" s="37"/>
      <c r="F136" s="231" t="s">
        <v>244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82</v>
      </c>
    </row>
    <row r="137" s="2" customFormat="1">
      <c r="A137" s="35"/>
      <c r="B137" s="36"/>
      <c r="C137" s="37"/>
      <c r="D137" s="250" t="s">
        <v>236</v>
      </c>
      <c r="E137" s="37"/>
      <c r="F137" s="251" t="s">
        <v>245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236</v>
      </c>
      <c r="AU137" s="14" t="s">
        <v>82</v>
      </c>
    </row>
    <row r="138" s="2" customFormat="1" ht="21.75" customHeight="1">
      <c r="A138" s="35"/>
      <c r="B138" s="36"/>
      <c r="C138" s="216" t="s">
        <v>118</v>
      </c>
      <c r="D138" s="216" t="s">
        <v>122</v>
      </c>
      <c r="E138" s="217" t="s">
        <v>246</v>
      </c>
      <c r="F138" s="218" t="s">
        <v>247</v>
      </c>
      <c r="G138" s="219" t="s">
        <v>141</v>
      </c>
      <c r="H138" s="220">
        <v>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118</v>
      </c>
      <c r="AT138" s="228" t="s">
        <v>122</v>
      </c>
      <c r="AU138" s="228" t="s">
        <v>82</v>
      </c>
      <c r="AY138" s="14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80</v>
      </c>
      <c r="BK138" s="229">
        <f>ROUND(I138*H138,2)</f>
        <v>0</v>
      </c>
      <c r="BL138" s="14" t="s">
        <v>118</v>
      </c>
      <c r="BM138" s="228" t="s">
        <v>137</v>
      </c>
    </row>
    <row r="139" s="2" customFormat="1">
      <c r="A139" s="35"/>
      <c r="B139" s="36"/>
      <c r="C139" s="37"/>
      <c r="D139" s="230" t="s">
        <v>126</v>
      </c>
      <c r="E139" s="37"/>
      <c r="F139" s="231" t="s">
        <v>248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126</v>
      </c>
      <c r="AU139" s="14" t="s">
        <v>82</v>
      </c>
    </row>
    <row r="140" s="2" customFormat="1">
      <c r="A140" s="35"/>
      <c r="B140" s="36"/>
      <c r="C140" s="37"/>
      <c r="D140" s="250" t="s">
        <v>236</v>
      </c>
      <c r="E140" s="37"/>
      <c r="F140" s="251" t="s">
        <v>249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236</v>
      </c>
      <c r="AU140" s="14" t="s">
        <v>82</v>
      </c>
    </row>
    <row r="141" s="12" customFormat="1" ht="25.92" customHeight="1">
      <c r="A141" s="12"/>
      <c r="B141" s="200"/>
      <c r="C141" s="201"/>
      <c r="D141" s="202" t="s">
        <v>72</v>
      </c>
      <c r="E141" s="203" t="s">
        <v>193</v>
      </c>
      <c r="F141" s="203" t="s">
        <v>194</v>
      </c>
      <c r="G141" s="201"/>
      <c r="H141" s="201"/>
      <c r="I141" s="204"/>
      <c r="J141" s="205">
        <f>BK141</f>
        <v>0</v>
      </c>
      <c r="K141" s="201"/>
      <c r="L141" s="206"/>
      <c r="M141" s="207"/>
      <c r="N141" s="208"/>
      <c r="O141" s="208"/>
      <c r="P141" s="209">
        <f>P142+P165+P172+P185</f>
        <v>0</v>
      </c>
      <c r="Q141" s="208"/>
      <c r="R141" s="209">
        <f>R142+R165+R172+R185</f>
        <v>0</v>
      </c>
      <c r="S141" s="208"/>
      <c r="T141" s="210">
        <f>T142+T165+T172+T185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118</v>
      </c>
      <c r="AT141" s="212" t="s">
        <v>72</v>
      </c>
      <c r="AU141" s="212" t="s">
        <v>73</v>
      </c>
      <c r="AY141" s="211" t="s">
        <v>117</v>
      </c>
      <c r="BK141" s="213">
        <f>BK142+BK165+BK172+BK185</f>
        <v>0</v>
      </c>
    </row>
    <row r="142" s="12" customFormat="1" ht="22.8" customHeight="1">
      <c r="A142" s="12"/>
      <c r="B142" s="200"/>
      <c r="C142" s="201"/>
      <c r="D142" s="202" t="s">
        <v>72</v>
      </c>
      <c r="E142" s="214" t="s">
        <v>120</v>
      </c>
      <c r="F142" s="214" t="s">
        <v>121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SUM(P143:P164)</f>
        <v>0</v>
      </c>
      <c r="Q142" s="208"/>
      <c r="R142" s="209">
        <f>SUM(R143:R164)</f>
        <v>0</v>
      </c>
      <c r="S142" s="208"/>
      <c r="T142" s="210">
        <f>SUM(T143:T164)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80</v>
      </c>
      <c r="AT142" s="212" t="s">
        <v>72</v>
      </c>
      <c r="AU142" s="212" t="s">
        <v>80</v>
      </c>
      <c r="AY142" s="211" t="s">
        <v>117</v>
      </c>
      <c r="BK142" s="213">
        <f>SUM(BK143:BK164)</f>
        <v>0</v>
      </c>
    </row>
    <row r="143" s="2" customFormat="1" ht="24.15" customHeight="1">
      <c r="A143" s="35"/>
      <c r="B143" s="36"/>
      <c r="C143" s="216" t="s">
        <v>120</v>
      </c>
      <c r="D143" s="216" t="s">
        <v>122</v>
      </c>
      <c r="E143" s="217" t="s">
        <v>250</v>
      </c>
      <c r="F143" s="218" t="s">
        <v>251</v>
      </c>
      <c r="G143" s="219" t="s">
        <v>141</v>
      </c>
      <c r="H143" s="220">
        <v>44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118</v>
      </c>
      <c r="AT143" s="228" t="s">
        <v>122</v>
      </c>
      <c r="AU143" s="228" t="s">
        <v>82</v>
      </c>
      <c r="AY143" s="14" t="s">
        <v>117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80</v>
      </c>
      <c r="BK143" s="229">
        <f>ROUND(I143*H143,2)</f>
        <v>0</v>
      </c>
      <c r="BL143" s="14" t="s">
        <v>118</v>
      </c>
      <c r="BM143" s="228" t="s">
        <v>145</v>
      </c>
    </row>
    <row r="144" s="2" customFormat="1">
      <c r="A144" s="35"/>
      <c r="B144" s="36"/>
      <c r="C144" s="37"/>
      <c r="D144" s="230" t="s">
        <v>126</v>
      </c>
      <c r="E144" s="37"/>
      <c r="F144" s="231" t="s">
        <v>252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126</v>
      </c>
      <c r="AU144" s="14" t="s">
        <v>82</v>
      </c>
    </row>
    <row r="145" s="2" customFormat="1">
      <c r="A145" s="35"/>
      <c r="B145" s="36"/>
      <c r="C145" s="37"/>
      <c r="D145" s="250" t="s">
        <v>236</v>
      </c>
      <c r="E145" s="37"/>
      <c r="F145" s="251" t="s">
        <v>253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236</v>
      </c>
      <c r="AU145" s="14" t="s">
        <v>82</v>
      </c>
    </row>
    <row r="146" s="2" customFormat="1" ht="24.15" customHeight="1">
      <c r="A146" s="35"/>
      <c r="B146" s="36"/>
      <c r="C146" s="216" t="s">
        <v>138</v>
      </c>
      <c r="D146" s="216" t="s">
        <v>122</v>
      </c>
      <c r="E146" s="217" t="s">
        <v>254</v>
      </c>
      <c r="F146" s="218" t="s">
        <v>255</v>
      </c>
      <c r="G146" s="219" t="s">
        <v>141</v>
      </c>
      <c r="H146" s="220">
        <v>44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118</v>
      </c>
      <c r="AT146" s="228" t="s">
        <v>122</v>
      </c>
      <c r="AU146" s="228" t="s">
        <v>82</v>
      </c>
      <c r="AY146" s="14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80</v>
      </c>
      <c r="BK146" s="229">
        <f>ROUND(I146*H146,2)</f>
        <v>0</v>
      </c>
      <c r="BL146" s="14" t="s">
        <v>118</v>
      </c>
      <c r="BM146" s="228" t="s">
        <v>8</v>
      </c>
    </row>
    <row r="147" s="2" customFormat="1">
      <c r="A147" s="35"/>
      <c r="B147" s="36"/>
      <c r="C147" s="37"/>
      <c r="D147" s="230" t="s">
        <v>126</v>
      </c>
      <c r="E147" s="37"/>
      <c r="F147" s="231" t="s">
        <v>256</v>
      </c>
      <c r="G147" s="37"/>
      <c r="H147" s="37"/>
      <c r="I147" s="232"/>
      <c r="J147" s="37"/>
      <c r="K147" s="37"/>
      <c r="L147" s="41"/>
      <c r="M147" s="233"/>
      <c r="N147" s="23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126</v>
      </c>
      <c r="AU147" s="14" t="s">
        <v>82</v>
      </c>
    </row>
    <row r="148" s="2" customFormat="1">
      <c r="A148" s="35"/>
      <c r="B148" s="36"/>
      <c r="C148" s="37"/>
      <c r="D148" s="250" t="s">
        <v>236</v>
      </c>
      <c r="E148" s="37"/>
      <c r="F148" s="251" t="s">
        <v>257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236</v>
      </c>
      <c r="AU148" s="14" t="s">
        <v>82</v>
      </c>
    </row>
    <row r="149" s="2" customFormat="1" ht="24.15" customHeight="1">
      <c r="A149" s="35"/>
      <c r="B149" s="36"/>
      <c r="C149" s="216" t="s">
        <v>150</v>
      </c>
      <c r="D149" s="216" t="s">
        <v>122</v>
      </c>
      <c r="E149" s="217" t="s">
        <v>258</v>
      </c>
      <c r="F149" s="218" t="s">
        <v>259</v>
      </c>
      <c r="G149" s="219" t="s">
        <v>141</v>
      </c>
      <c r="H149" s="220">
        <v>22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118</v>
      </c>
      <c r="AT149" s="228" t="s">
        <v>122</v>
      </c>
      <c r="AU149" s="228" t="s">
        <v>82</v>
      </c>
      <c r="AY149" s="14" t="s">
        <v>117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80</v>
      </c>
      <c r="BK149" s="229">
        <f>ROUND(I149*H149,2)</f>
        <v>0</v>
      </c>
      <c r="BL149" s="14" t="s">
        <v>118</v>
      </c>
      <c r="BM149" s="228" t="s">
        <v>153</v>
      </c>
    </row>
    <row r="150" s="2" customFormat="1">
      <c r="A150" s="35"/>
      <c r="B150" s="36"/>
      <c r="C150" s="37"/>
      <c r="D150" s="230" t="s">
        <v>126</v>
      </c>
      <c r="E150" s="37"/>
      <c r="F150" s="231" t="s">
        <v>260</v>
      </c>
      <c r="G150" s="37"/>
      <c r="H150" s="37"/>
      <c r="I150" s="232"/>
      <c r="J150" s="37"/>
      <c r="K150" s="37"/>
      <c r="L150" s="41"/>
      <c r="M150" s="233"/>
      <c r="N150" s="23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126</v>
      </c>
      <c r="AU150" s="14" t="s">
        <v>82</v>
      </c>
    </row>
    <row r="151" s="2" customFormat="1">
      <c r="A151" s="35"/>
      <c r="B151" s="36"/>
      <c r="C151" s="37"/>
      <c r="D151" s="250" t="s">
        <v>236</v>
      </c>
      <c r="E151" s="37"/>
      <c r="F151" s="251" t="s">
        <v>261</v>
      </c>
      <c r="G151" s="37"/>
      <c r="H151" s="37"/>
      <c r="I151" s="232"/>
      <c r="J151" s="37"/>
      <c r="K151" s="37"/>
      <c r="L151" s="41"/>
      <c r="M151" s="233"/>
      <c r="N151" s="23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236</v>
      </c>
      <c r="AU151" s="14" t="s">
        <v>82</v>
      </c>
    </row>
    <row r="152" s="2" customFormat="1" ht="33" customHeight="1">
      <c r="A152" s="35"/>
      <c r="B152" s="36"/>
      <c r="C152" s="216" t="s">
        <v>137</v>
      </c>
      <c r="D152" s="216" t="s">
        <v>122</v>
      </c>
      <c r="E152" s="217" t="s">
        <v>262</v>
      </c>
      <c r="F152" s="218" t="s">
        <v>263</v>
      </c>
      <c r="G152" s="219" t="s">
        <v>141</v>
      </c>
      <c r="H152" s="220">
        <v>22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118</v>
      </c>
      <c r="AT152" s="228" t="s">
        <v>122</v>
      </c>
      <c r="AU152" s="228" t="s">
        <v>82</v>
      </c>
      <c r="AY152" s="14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80</v>
      </c>
      <c r="BK152" s="229">
        <f>ROUND(I152*H152,2)</f>
        <v>0</v>
      </c>
      <c r="BL152" s="14" t="s">
        <v>118</v>
      </c>
      <c r="BM152" s="228" t="s">
        <v>157</v>
      </c>
    </row>
    <row r="153" s="2" customFormat="1">
      <c r="A153" s="35"/>
      <c r="B153" s="36"/>
      <c r="C153" s="37"/>
      <c r="D153" s="230" t="s">
        <v>126</v>
      </c>
      <c r="E153" s="37"/>
      <c r="F153" s="231" t="s">
        <v>264</v>
      </c>
      <c r="G153" s="37"/>
      <c r="H153" s="37"/>
      <c r="I153" s="232"/>
      <c r="J153" s="37"/>
      <c r="K153" s="37"/>
      <c r="L153" s="41"/>
      <c r="M153" s="233"/>
      <c r="N153" s="23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126</v>
      </c>
      <c r="AU153" s="14" t="s">
        <v>82</v>
      </c>
    </row>
    <row r="154" s="2" customFormat="1">
      <c r="A154" s="35"/>
      <c r="B154" s="36"/>
      <c r="C154" s="37"/>
      <c r="D154" s="250" t="s">
        <v>236</v>
      </c>
      <c r="E154" s="37"/>
      <c r="F154" s="251" t="s">
        <v>265</v>
      </c>
      <c r="G154" s="37"/>
      <c r="H154" s="37"/>
      <c r="I154" s="232"/>
      <c r="J154" s="37"/>
      <c r="K154" s="37"/>
      <c r="L154" s="41"/>
      <c r="M154" s="233"/>
      <c r="N154" s="23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236</v>
      </c>
      <c r="AU154" s="14" t="s">
        <v>82</v>
      </c>
    </row>
    <row r="155" s="2" customFormat="1" ht="21.75" customHeight="1">
      <c r="A155" s="35"/>
      <c r="B155" s="36"/>
      <c r="C155" s="216" t="s">
        <v>159</v>
      </c>
      <c r="D155" s="216" t="s">
        <v>122</v>
      </c>
      <c r="E155" s="217" t="s">
        <v>266</v>
      </c>
      <c r="F155" s="218" t="s">
        <v>267</v>
      </c>
      <c r="G155" s="219" t="s">
        <v>141</v>
      </c>
      <c r="H155" s="220">
        <v>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118</v>
      </c>
      <c r="AT155" s="228" t="s">
        <v>122</v>
      </c>
      <c r="AU155" s="228" t="s">
        <v>82</v>
      </c>
      <c r="AY155" s="14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80</v>
      </c>
      <c r="BK155" s="229">
        <f>ROUND(I155*H155,2)</f>
        <v>0</v>
      </c>
      <c r="BL155" s="14" t="s">
        <v>118</v>
      </c>
      <c r="BM155" s="228" t="s">
        <v>162</v>
      </c>
    </row>
    <row r="156" s="2" customFormat="1">
      <c r="A156" s="35"/>
      <c r="B156" s="36"/>
      <c r="C156" s="37"/>
      <c r="D156" s="230" t="s">
        <v>126</v>
      </c>
      <c r="E156" s="37"/>
      <c r="F156" s="231" t="s">
        <v>268</v>
      </c>
      <c r="G156" s="37"/>
      <c r="H156" s="37"/>
      <c r="I156" s="232"/>
      <c r="J156" s="37"/>
      <c r="K156" s="37"/>
      <c r="L156" s="41"/>
      <c r="M156" s="233"/>
      <c r="N156" s="23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126</v>
      </c>
      <c r="AU156" s="14" t="s">
        <v>82</v>
      </c>
    </row>
    <row r="157" s="2" customFormat="1">
      <c r="A157" s="35"/>
      <c r="B157" s="36"/>
      <c r="C157" s="37"/>
      <c r="D157" s="250" t="s">
        <v>236</v>
      </c>
      <c r="E157" s="37"/>
      <c r="F157" s="251" t="s">
        <v>269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236</v>
      </c>
      <c r="AU157" s="14" t="s">
        <v>82</v>
      </c>
    </row>
    <row r="158" s="2" customFormat="1" ht="24.15" customHeight="1">
      <c r="A158" s="35"/>
      <c r="B158" s="36"/>
      <c r="C158" s="216" t="s">
        <v>145</v>
      </c>
      <c r="D158" s="216" t="s">
        <v>122</v>
      </c>
      <c r="E158" s="217" t="s">
        <v>270</v>
      </c>
      <c r="F158" s="218" t="s">
        <v>271</v>
      </c>
      <c r="G158" s="219" t="s">
        <v>141</v>
      </c>
      <c r="H158" s="220">
        <v>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118</v>
      </c>
      <c r="AT158" s="228" t="s">
        <v>122</v>
      </c>
      <c r="AU158" s="228" t="s">
        <v>82</v>
      </c>
      <c r="AY158" s="14" t="s">
        <v>117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80</v>
      </c>
      <c r="BK158" s="229">
        <f>ROUND(I158*H158,2)</f>
        <v>0</v>
      </c>
      <c r="BL158" s="14" t="s">
        <v>118</v>
      </c>
      <c r="BM158" s="228" t="s">
        <v>165</v>
      </c>
    </row>
    <row r="159" s="2" customFormat="1">
      <c r="A159" s="35"/>
      <c r="B159" s="36"/>
      <c r="C159" s="37"/>
      <c r="D159" s="230" t="s">
        <v>126</v>
      </c>
      <c r="E159" s="37"/>
      <c r="F159" s="231" t="s">
        <v>272</v>
      </c>
      <c r="G159" s="37"/>
      <c r="H159" s="37"/>
      <c r="I159" s="232"/>
      <c r="J159" s="37"/>
      <c r="K159" s="37"/>
      <c r="L159" s="41"/>
      <c r="M159" s="233"/>
      <c r="N159" s="23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126</v>
      </c>
      <c r="AU159" s="14" t="s">
        <v>82</v>
      </c>
    </row>
    <row r="160" s="2" customFormat="1">
      <c r="A160" s="35"/>
      <c r="B160" s="36"/>
      <c r="C160" s="37"/>
      <c r="D160" s="250" t="s">
        <v>236</v>
      </c>
      <c r="E160" s="37"/>
      <c r="F160" s="251" t="s">
        <v>273</v>
      </c>
      <c r="G160" s="37"/>
      <c r="H160" s="37"/>
      <c r="I160" s="232"/>
      <c r="J160" s="37"/>
      <c r="K160" s="37"/>
      <c r="L160" s="41"/>
      <c r="M160" s="233"/>
      <c r="N160" s="23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236</v>
      </c>
      <c r="AU160" s="14" t="s">
        <v>82</v>
      </c>
    </row>
    <row r="161" s="2" customFormat="1" ht="16.5" customHeight="1">
      <c r="A161" s="35"/>
      <c r="B161" s="36"/>
      <c r="C161" s="235" t="s">
        <v>166</v>
      </c>
      <c r="D161" s="235" t="s">
        <v>133</v>
      </c>
      <c r="E161" s="236" t="s">
        <v>274</v>
      </c>
      <c r="F161" s="237" t="s">
        <v>275</v>
      </c>
      <c r="G161" s="238" t="s">
        <v>276</v>
      </c>
      <c r="H161" s="239">
        <v>31.199999999999999</v>
      </c>
      <c r="I161" s="240"/>
      <c r="J161" s="241">
        <f>ROUND(I161*H161,2)</f>
        <v>0</v>
      </c>
      <c r="K161" s="242"/>
      <c r="L161" s="243"/>
      <c r="M161" s="244" t="s">
        <v>1</v>
      </c>
      <c r="N161" s="24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137</v>
      </c>
      <c r="AT161" s="228" t="s">
        <v>133</v>
      </c>
      <c r="AU161" s="228" t="s">
        <v>82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80</v>
      </c>
      <c r="BK161" s="229">
        <f>ROUND(I161*H161,2)</f>
        <v>0</v>
      </c>
      <c r="BL161" s="14" t="s">
        <v>118</v>
      </c>
      <c r="BM161" s="228" t="s">
        <v>169</v>
      </c>
    </row>
    <row r="162" s="2" customFormat="1">
      <c r="A162" s="35"/>
      <c r="B162" s="36"/>
      <c r="C162" s="37"/>
      <c r="D162" s="230" t="s">
        <v>126</v>
      </c>
      <c r="E162" s="37"/>
      <c r="F162" s="231" t="s">
        <v>275</v>
      </c>
      <c r="G162" s="37"/>
      <c r="H162" s="37"/>
      <c r="I162" s="232"/>
      <c r="J162" s="37"/>
      <c r="K162" s="37"/>
      <c r="L162" s="41"/>
      <c r="M162" s="233"/>
      <c r="N162" s="23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126</v>
      </c>
      <c r="AU162" s="14" t="s">
        <v>82</v>
      </c>
    </row>
    <row r="163" s="2" customFormat="1" ht="16.5" customHeight="1">
      <c r="A163" s="35"/>
      <c r="B163" s="36"/>
      <c r="C163" s="235" t="s">
        <v>8</v>
      </c>
      <c r="D163" s="235" t="s">
        <v>133</v>
      </c>
      <c r="E163" s="236" t="s">
        <v>277</v>
      </c>
      <c r="F163" s="237" t="s">
        <v>278</v>
      </c>
      <c r="G163" s="238" t="s">
        <v>279</v>
      </c>
      <c r="H163" s="239">
        <v>0.44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137</v>
      </c>
      <c r="AT163" s="228" t="s">
        <v>133</v>
      </c>
      <c r="AU163" s="228" t="s">
        <v>82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80</v>
      </c>
      <c r="BK163" s="229">
        <f>ROUND(I163*H163,2)</f>
        <v>0</v>
      </c>
      <c r="BL163" s="14" t="s">
        <v>118</v>
      </c>
      <c r="BM163" s="228" t="s">
        <v>173</v>
      </c>
    </row>
    <row r="164" s="2" customFormat="1">
      <c r="A164" s="35"/>
      <c r="B164" s="36"/>
      <c r="C164" s="37"/>
      <c r="D164" s="230" t="s">
        <v>126</v>
      </c>
      <c r="E164" s="37"/>
      <c r="F164" s="231" t="s">
        <v>278</v>
      </c>
      <c r="G164" s="37"/>
      <c r="H164" s="37"/>
      <c r="I164" s="232"/>
      <c r="J164" s="37"/>
      <c r="K164" s="37"/>
      <c r="L164" s="41"/>
      <c r="M164" s="233"/>
      <c r="N164" s="23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126</v>
      </c>
      <c r="AU164" s="14" t="s">
        <v>82</v>
      </c>
    </row>
    <row r="165" s="12" customFormat="1" ht="22.8" customHeight="1">
      <c r="A165" s="12"/>
      <c r="B165" s="200"/>
      <c r="C165" s="201"/>
      <c r="D165" s="202" t="s">
        <v>72</v>
      </c>
      <c r="E165" s="214" t="s">
        <v>159</v>
      </c>
      <c r="F165" s="214" t="s">
        <v>188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SUM(P166:P171)</f>
        <v>0</v>
      </c>
      <c r="Q165" s="208"/>
      <c r="R165" s="209">
        <f>SUM(R166:R171)</f>
        <v>0</v>
      </c>
      <c r="S165" s="208"/>
      <c r="T165" s="210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80</v>
      </c>
      <c r="AT165" s="212" t="s">
        <v>72</v>
      </c>
      <c r="AU165" s="212" t="s">
        <v>80</v>
      </c>
      <c r="AY165" s="211" t="s">
        <v>117</v>
      </c>
      <c r="BK165" s="213">
        <f>SUM(BK166:BK171)</f>
        <v>0</v>
      </c>
    </row>
    <row r="166" s="2" customFormat="1" ht="21.75" customHeight="1">
      <c r="A166" s="35"/>
      <c r="B166" s="36"/>
      <c r="C166" s="216" t="s">
        <v>175</v>
      </c>
      <c r="D166" s="216" t="s">
        <v>122</v>
      </c>
      <c r="E166" s="217" t="s">
        <v>280</v>
      </c>
      <c r="F166" s="218" t="s">
        <v>281</v>
      </c>
      <c r="G166" s="219" t="s">
        <v>141</v>
      </c>
      <c r="H166" s="220">
        <v>4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118</v>
      </c>
      <c r="AT166" s="228" t="s">
        <v>122</v>
      </c>
      <c r="AU166" s="228" t="s">
        <v>82</v>
      </c>
      <c r="AY166" s="14" t="s">
        <v>117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80</v>
      </c>
      <c r="BK166" s="229">
        <f>ROUND(I166*H166,2)</f>
        <v>0</v>
      </c>
      <c r="BL166" s="14" t="s">
        <v>118</v>
      </c>
      <c r="BM166" s="228" t="s">
        <v>178</v>
      </c>
    </row>
    <row r="167" s="2" customFormat="1">
      <c r="A167" s="35"/>
      <c r="B167" s="36"/>
      <c r="C167" s="37"/>
      <c r="D167" s="230" t="s">
        <v>126</v>
      </c>
      <c r="E167" s="37"/>
      <c r="F167" s="231" t="s">
        <v>282</v>
      </c>
      <c r="G167" s="37"/>
      <c r="H167" s="37"/>
      <c r="I167" s="232"/>
      <c r="J167" s="37"/>
      <c r="K167" s="37"/>
      <c r="L167" s="41"/>
      <c r="M167" s="233"/>
      <c r="N167" s="23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126</v>
      </c>
      <c r="AU167" s="14" t="s">
        <v>82</v>
      </c>
    </row>
    <row r="168" s="2" customFormat="1">
      <c r="A168" s="35"/>
      <c r="B168" s="36"/>
      <c r="C168" s="37"/>
      <c r="D168" s="250" t="s">
        <v>236</v>
      </c>
      <c r="E168" s="37"/>
      <c r="F168" s="251" t="s">
        <v>283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236</v>
      </c>
      <c r="AU168" s="14" t="s">
        <v>82</v>
      </c>
    </row>
    <row r="169" s="2" customFormat="1" ht="24.15" customHeight="1">
      <c r="A169" s="35"/>
      <c r="B169" s="36"/>
      <c r="C169" s="216" t="s">
        <v>153</v>
      </c>
      <c r="D169" s="216" t="s">
        <v>122</v>
      </c>
      <c r="E169" s="217" t="s">
        <v>284</v>
      </c>
      <c r="F169" s="218" t="s">
        <v>285</v>
      </c>
      <c r="G169" s="219" t="s">
        <v>136</v>
      </c>
      <c r="H169" s="220">
        <v>0.20000000000000001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118</v>
      </c>
      <c r="AT169" s="228" t="s">
        <v>122</v>
      </c>
      <c r="AU169" s="228" t="s">
        <v>82</v>
      </c>
      <c r="AY169" s="14" t="s">
        <v>117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80</v>
      </c>
      <c r="BK169" s="229">
        <f>ROUND(I169*H169,2)</f>
        <v>0</v>
      </c>
      <c r="BL169" s="14" t="s">
        <v>118</v>
      </c>
      <c r="BM169" s="228" t="s">
        <v>183</v>
      </c>
    </row>
    <row r="170" s="2" customFormat="1">
      <c r="A170" s="35"/>
      <c r="B170" s="36"/>
      <c r="C170" s="37"/>
      <c r="D170" s="230" t="s">
        <v>126</v>
      </c>
      <c r="E170" s="37"/>
      <c r="F170" s="231" t="s">
        <v>286</v>
      </c>
      <c r="G170" s="37"/>
      <c r="H170" s="37"/>
      <c r="I170" s="232"/>
      <c r="J170" s="37"/>
      <c r="K170" s="37"/>
      <c r="L170" s="41"/>
      <c r="M170" s="233"/>
      <c r="N170" s="23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126</v>
      </c>
      <c r="AU170" s="14" t="s">
        <v>82</v>
      </c>
    </row>
    <row r="171" s="2" customFormat="1">
      <c r="A171" s="35"/>
      <c r="B171" s="36"/>
      <c r="C171" s="37"/>
      <c r="D171" s="250" t="s">
        <v>236</v>
      </c>
      <c r="E171" s="37"/>
      <c r="F171" s="251" t="s">
        <v>287</v>
      </c>
      <c r="G171" s="37"/>
      <c r="H171" s="37"/>
      <c r="I171" s="232"/>
      <c r="J171" s="37"/>
      <c r="K171" s="37"/>
      <c r="L171" s="41"/>
      <c r="M171" s="233"/>
      <c r="N171" s="23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236</v>
      </c>
      <c r="AU171" s="14" t="s">
        <v>82</v>
      </c>
    </row>
    <row r="172" s="12" customFormat="1" ht="22.8" customHeight="1">
      <c r="A172" s="12"/>
      <c r="B172" s="200"/>
      <c r="C172" s="201"/>
      <c r="D172" s="202" t="s">
        <v>72</v>
      </c>
      <c r="E172" s="214" t="s">
        <v>288</v>
      </c>
      <c r="F172" s="214" t="s">
        <v>289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SUM(P173:P184)</f>
        <v>0</v>
      </c>
      <c r="Q172" s="208"/>
      <c r="R172" s="209">
        <f>SUM(R173:R184)</f>
        <v>0</v>
      </c>
      <c r="S172" s="208"/>
      <c r="T172" s="210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80</v>
      </c>
      <c r="AT172" s="212" t="s">
        <v>72</v>
      </c>
      <c r="AU172" s="212" t="s">
        <v>80</v>
      </c>
      <c r="AY172" s="211" t="s">
        <v>117</v>
      </c>
      <c r="BK172" s="213">
        <f>SUM(BK173:BK184)</f>
        <v>0</v>
      </c>
    </row>
    <row r="173" s="2" customFormat="1" ht="24.15" customHeight="1">
      <c r="A173" s="35"/>
      <c r="B173" s="36"/>
      <c r="C173" s="216" t="s">
        <v>290</v>
      </c>
      <c r="D173" s="216" t="s">
        <v>122</v>
      </c>
      <c r="E173" s="217" t="s">
        <v>291</v>
      </c>
      <c r="F173" s="218" t="s">
        <v>292</v>
      </c>
      <c r="G173" s="219" t="s">
        <v>136</v>
      </c>
      <c r="H173" s="220">
        <v>0.20000000000000001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118</v>
      </c>
      <c r="AT173" s="228" t="s">
        <v>122</v>
      </c>
      <c r="AU173" s="228" t="s">
        <v>82</v>
      </c>
      <c r="AY173" s="14" t="s">
        <v>117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80</v>
      </c>
      <c r="BK173" s="229">
        <f>ROUND(I173*H173,2)</f>
        <v>0</v>
      </c>
      <c r="BL173" s="14" t="s">
        <v>118</v>
      </c>
      <c r="BM173" s="228" t="s">
        <v>187</v>
      </c>
    </row>
    <row r="174" s="2" customFormat="1">
      <c r="A174" s="35"/>
      <c r="B174" s="36"/>
      <c r="C174" s="37"/>
      <c r="D174" s="230" t="s">
        <v>126</v>
      </c>
      <c r="E174" s="37"/>
      <c r="F174" s="231" t="s">
        <v>293</v>
      </c>
      <c r="G174" s="37"/>
      <c r="H174" s="37"/>
      <c r="I174" s="232"/>
      <c r="J174" s="37"/>
      <c r="K174" s="37"/>
      <c r="L174" s="41"/>
      <c r="M174" s="233"/>
      <c r="N174" s="23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126</v>
      </c>
      <c r="AU174" s="14" t="s">
        <v>82</v>
      </c>
    </row>
    <row r="175" s="2" customFormat="1">
      <c r="A175" s="35"/>
      <c r="B175" s="36"/>
      <c r="C175" s="37"/>
      <c r="D175" s="250" t="s">
        <v>236</v>
      </c>
      <c r="E175" s="37"/>
      <c r="F175" s="251" t="s">
        <v>294</v>
      </c>
      <c r="G175" s="37"/>
      <c r="H175" s="37"/>
      <c r="I175" s="232"/>
      <c r="J175" s="37"/>
      <c r="K175" s="37"/>
      <c r="L175" s="41"/>
      <c r="M175" s="233"/>
      <c r="N175" s="23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236</v>
      </c>
      <c r="AU175" s="14" t="s">
        <v>82</v>
      </c>
    </row>
    <row r="176" s="2" customFormat="1" ht="24.15" customHeight="1">
      <c r="A176" s="35"/>
      <c r="B176" s="36"/>
      <c r="C176" s="216" t="s">
        <v>157</v>
      </c>
      <c r="D176" s="216" t="s">
        <v>122</v>
      </c>
      <c r="E176" s="217" t="s">
        <v>295</v>
      </c>
      <c r="F176" s="218" t="s">
        <v>296</v>
      </c>
      <c r="G176" s="219" t="s">
        <v>136</v>
      </c>
      <c r="H176" s="220">
        <v>10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118</v>
      </c>
      <c r="AT176" s="228" t="s">
        <v>122</v>
      </c>
      <c r="AU176" s="228" t="s">
        <v>82</v>
      </c>
      <c r="AY176" s="14" t="s">
        <v>117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80</v>
      </c>
      <c r="BK176" s="229">
        <f>ROUND(I176*H176,2)</f>
        <v>0</v>
      </c>
      <c r="BL176" s="14" t="s">
        <v>118</v>
      </c>
      <c r="BM176" s="228" t="s">
        <v>192</v>
      </c>
    </row>
    <row r="177" s="2" customFormat="1">
      <c r="A177" s="35"/>
      <c r="B177" s="36"/>
      <c r="C177" s="37"/>
      <c r="D177" s="230" t="s">
        <v>126</v>
      </c>
      <c r="E177" s="37"/>
      <c r="F177" s="231" t="s">
        <v>297</v>
      </c>
      <c r="G177" s="37"/>
      <c r="H177" s="37"/>
      <c r="I177" s="232"/>
      <c r="J177" s="37"/>
      <c r="K177" s="37"/>
      <c r="L177" s="41"/>
      <c r="M177" s="233"/>
      <c r="N177" s="23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126</v>
      </c>
      <c r="AU177" s="14" t="s">
        <v>82</v>
      </c>
    </row>
    <row r="178" s="2" customFormat="1">
      <c r="A178" s="35"/>
      <c r="B178" s="36"/>
      <c r="C178" s="37"/>
      <c r="D178" s="250" t="s">
        <v>236</v>
      </c>
      <c r="E178" s="37"/>
      <c r="F178" s="251" t="s">
        <v>298</v>
      </c>
      <c r="G178" s="37"/>
      <c r="H178" s="37"/>
      <c r="I178" s="232"/>
      <c r="J178" s="37"/>
      <c r="K178" s="37"/>
      <c r="L178" s="41"/>
      <c r="M178" s="233"/>
      <c r="N178" s="23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236</v>
      </c>
      <c r="AU178" s="14" t="s">
        <v>82</v>
      </c>
    </row>
    <row r="179" s="2" customFormat="1" ht="33" customHeight="1">
      <c r="A179" s="35"/>
      <c r="B179" s="36"/>
      <c r="C179" s="216" t="s">
        <v>189</v>
      </c>
      <c r="D179" s="216" t="s">
        <v>122</v>
      </c>
      <c r="E179" s="217" t="s">
        <v>299</v>
      </c>
      <c r="F179" s="218" t="s">
        <v>300</v>
      </c>
      <c r="G179" s="219" t="s">
        <v>136</v>
      </c>
      <c r="H179" s="220">
        <v>0.20000000000000001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118</v>
      </c>
      <c r="AT179" s="228" t="s">
        <v>122</v>
      </c>
      <c r="AU179" s="228" t="s">
        <v>82</v>
      </c>
      <c r="AY179" s="14" t="s">
        <v>117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80</v>
      </c>
      <c r="BK179" s="229">
        <f>ROUND(I179*H179,2)</f>
        <v>0</v>
      </c>
      <c r="BL179" s="14" t="s">
        <v>118</v>
      </c>
      <c r="BM179" s="228" t="s">
        <v>198</v>
      </c>
    </row>
    <row r="180" s="2" customFormat="1">
      <c r="A180" s="35"/>
      <c r="B180" s="36"/>
      <c r="C180" s="37"/>
      <c r="D180" s="230" t="s">
        <v>126</v>
      </c>
      <c r="E180" s="37"/>
      <c r="F180" s="231" t="s">
        <v>301</v>
      </c>
      <c r="G180" s="37"/>
      <c r="H180" s="37"/>
      <c r="I180" s="232"/>
      <c r="J180" s="37"/>
      <c r="K180" s="37"/>
      <c r="L180" s="41"/>
      <c r="M180" s="233"/>
      <c r="N180" s="23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126</v>
      </c>
      <c r="AU180" s="14" t="s">
        <v>82</v>
      </c>
    </row>
    <row r="181" s="2" customFormat="1">
      <c r="A181" s="35"/>
      <c r="B181" s="36"/>
      <c r="C181" s="37"/>
      <c r="D181" s="250" t="s">
        <v>236</v>
      </c>
      <c r="E181" s="37"/>
      <c r="F181" s="251" t="s">
        <v>302</v>
      </c>
      <c r="G181" s="37"/>
      <c r="H181" s="37"/>
      <c r="I181" s="232"/>
      <c r="J181" s="37"/>
      <c r="K181" s="37"/>
      <c r="L181" s="41"/>
      <c r="M181" s="233"/>
      <c r="N181" s="23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236</v>
      </c>
      <c r="AU181" s="14" t="s">
        <v>82</v>
      </c>
    </row>
    <row r="182" s="2" customFormat="1" ht="21.75" customHeight="1">
      <c r="A182" s="35"/>
      <c r="B182" s="36"/>
      <c r="C182" s="216" t="s">
        <v>162</v>
      </c>
      <c r="D182" s="216" t="s">
        <v>122</v>
      </c>
      <c r="E182" s="217" t="s">
        <v>303</v>
      </c>
      <c r="F182" s="218" t="s">
        <v>304</v>
      </c>
      <c r="G182" s="219" t="s">
        <v>141</v>
      </c>
      <c r="H182" s="220">
        <v>35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118</v>
      </c>
      <c r="AT182" s="228" t="s">
        <v>122</v>
      </c>
      <c r="AU182" s="228" t="s">
        <v>82</v>
      </c>
      <c r="AY182" s="14" t="s">
        <v>117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80</v>
      </c>
      <c r="BK182" s="229">
        <f>ROUND(I182*H182,2)</f>
        <v>0</v>
      </c>
      <c r="BL182" s="14" t="s">
        <v>118</v>
      </c>
      <c r="BM182" s="228" t="s">
        <v>207</v>
      </c>
    </row>
    <row r="183" s="2" customFormat="1">
      <c r="A183" s="35"/>
      <c r="B183" s="36"/>
      <c r="C183" s="37"/>
      <c r="D183" s="230" t="s">
        <v>126</v>
      </c>
      <c r="E183" s="37"/>
      <c r="F183" s="231" t="s">
        <v>305</v>
      </c>
      <c r="G183" s="37"/>
      <c r="H183" s="37"/>
      <c r="I183" s="232"/>
      <c r="J183" s="37"/>
      <c r="K183" s="37"/>
      <c r="L183" s="41"/>
      <c r="M183" s="233"/>
      <c r="N183" s="23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126</v>
      </c>
      <c r="AU183" s="14" t="s">
        <v>82</v>
      </c>
    </row>
    <row r="184" s="2" customFormat="1">
      <c r="A184" s="35"/>
      <c r="B184" s="36"/>
      <c r="C184" s="37"/>
      <c r="D184" s="250" t="s">
        <v>236</v>
      </c>
      <c r="E184" s="37"/>
      <c r="F184" s="251" t="s">
        <v>306</v>
      </c>
      <c r="G184" s="37"/>
      <c r="H184" s="37"/>
      <c r="I184" s="232"/>
      <c r="J184" s="37"/>
      <c r="K184" s="37"/>
      <c r="L184" s="41"/>
      <c r="M184" s="233"/>
      <c r="N184" s="234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236</v>
      </c>
      <c r="AU184" s="14" t="s">
        <v>82</v>
      </c>
    </row>
    <row r="185" s="12" customFormat="1" ht="22.8" customHeight="1">
      <c r="A185" s="12"/>
      <c r="B185" s="200"/>
      <c r="C185" s="201"/>
      <c r="D185" s="202" t="s">
        <v>72</v>
      </c>
      <c r="E185" s="214" t="s">
        <v>307</v>
      </c>
      <c r="F185" s="214" t="s">
        <v>308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SUM(P186:P187)</f>
        <v>0</v>
      </c>
      <c r="Q185" s="208"/>
      <c r="R185" s="209">
        <f>SUM(R186:R187)</f>
        <v>0</v>
      </c>
      <c r="S185" s="208"/>
      <c r="T185" s="21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80</v>
      </c>
      <c r="AT185" s="212" t="s">
        <v>72</v>
      </c>
      <c r="AU185" s="212" t="s">
        <v>80</v>
      </c>
      <c r="AY185" s="211" t="s">
        <v>117</v>
      </c>
      <c r="BK185" s="213">
        <f>SUM(BK186:BK187)</f>
        <v>0</v>
      </c>
    </row>
    <row r="186" s="2" customFormat="1" ht="16.5" customHeight="1">
      <c r="A186" s="35"/>
      <c r="B186" s="36"/>
      <c r="C186" s="216" t="s">
        <v>204</v>
      </c>
      <c r="D186" s="216" t="s">
        <v>122</v>
      </c>
      <c r="E186" s="217" t="s">
        <v>309</v>
      </c>
      <c r="F186" s="218" t="s">
        <v>310</v>
      </c>
      <c r="G186" s="219" t="s">
        <v>311</v>
      </c>
      <c r="H186" s="220">
        <v>30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118</v>
      </c>
      <c r="AT186" s="228" t="s">
        <v>122</v>
      </c>
      <c r="AU186" s="228" t="s">
        <v>82</v>
      </c>
      <c r="AY186" s="14" t="s">
        <v>117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80</v>
      </c>
      <c r="BK186" s="229">
        <f>ROUND(I186*H186,2)</f>
        <v>0</v>
      </c>
      <c r="BL186" s="14" t="s">
        <v>118</v>
      </c>
      <c r="BM186" s="228" t="s">
        <v>312</v>
      </c>
    </row>
    <row r="187" s="2" customFormat="1">
      <c r="A187" s="35"/>
      <c r="B187" s="36"/>
      <c r="C187" s="37"/>
      <c r="D187" s="230" t="s">
        <v>126</v>
      </c>
      <c r="E187" s="37"/>
      <c r="F187" s="231" t="s">
        <v>310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126</v>
      </c>
      <c r="AU187" s="14" t="s">
        <v>82</v>
      </c>
    </row>
    <row r="188" s="12" customFormat="1" ht="25.92" customHeight="1">
      <c r="A188" s="12"/>
      <c r="B188" s="200"/>
      <c r="C188" s="201"/>
      <c r="D188" s="202" t="s">
        <v>72</v>
      </c>
      <c r="E188" s="203" t="s">
        <v>87</v>
      </c>
      <c r="F188" s="203" t="s">
        <v>313</v>
      </c>
      <c r="G188" s="201"/>
      <c r="H188" s="201"/>
      <c r="I188" s="204"/>
      <c r="J188" s="205">
        <f>BK188</f>
        <v>0</v>
      </c>
      <c r="K188" s="201"/>
      <c r="L188" s="206"/>
      <c r="M188" s="207"/>
      <c r="N188" s="208"/>
      <c r="O188" s="208"/>
      <c r="P188" s="209">
        <f>SUM(P189:P190)</f>
        <v>0</v>
      </c>
      <c r="Q188" s="208"/>
      <c r="R188" s="209">
        <f>SUM(R189:R190)</f>
        <v>0</v>
      </c>
      <c r="S188" s="208"/>
      <c r="T188" s="210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120</v>
      </c>
      <c r="AT188" s="212" t="s">
        <v>72</v>
      </c>
      <c r="AU188" s="212" t="s">
        <v>73</v>
      </c>
      <c r="AY188" s="211" t="s">
        <v>117</v>
      </c>
      <c r="BK188" s="213">
        <f>SUM(BK189:BK190)</f>
        <v>0</v>
      </c>
    </row>
    <row r="189" s="12" customFormat="1" ht="22.8" customHeight="1">
      <c r="A189" s="12"/>
      <c r="B189" s="200"/>
      <c r="C189" s="201"/>
      <c r="D189" s="202" t="s">
        <v>72</v>
      </c>
      <c r="E189" s="214" t="s">
        <v>314</v>
      </c>
      <c r="F189" s="214" t="s">
        <v>315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v>0</v>
      </c>
      <c r="Q189" s="208"/>
      <c r="R189" s="209">
        <v>0</v>
      </c>
      <c r="S189" s="208"/>
      <c r="T189" s="210"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120</v>
      </c>
      <c r="AT189" s="212" t="s">
        <v>72</v>
      </c>
      <c r="AU189" s="212" t="s">
        <v>80</v>
      </c>
      <c r="AY189" s="211" t="s">
        <v>117</v>
      </c>
      <c r="BK189" s="213">
        <v>0</v>
      </c>
    </row>
    <row r="190" s="12" customFormat="1" ht="22.8" customHeight="1">
      <c r="A190" s="12"/>
      <c r="B190" s="200"/>
      <c r="C190" s="201"/>
      <c r="D190" s="202" t="s">
        <v>72</v>
      </c>
      <c r="E190" s="214" t="s">
        <v>316</v>
      </c>
      <c r="F190" s="214" t="s">
        <v>317</v>
      </c>
      <c r="G190" s="201"/>
      <c r="H190" s="201"/>
      <c r="I190" s="204"/>
      <c r="J190" s="215">
        <f>BK190</f>
        <v>0</v>
      </c>
      <c r="K190" s="201"/>
      <c r="L190" s="206"/>
      <c r="M190" s="252"/>
      <c r="N190" s="253"/>
      <c r="O190" s="253"/>
      <c r="P190" s="254">
        <v>0</v>
      </c>
      <c r="Q190" s="253"/>
      <c r="R190" s="254">
        <v>0</v>
      </c>
      <c r="S190" s="253"/>
      <c r="T190" s="255"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120</v>
      </c>
      <c r="AT190" s="212" t="s">
        <v>72</v>
      </c>
      <c r="AU190" s="212" t="s">
        <v>80</v>
      </c>
      <c r="AY190" s="211" t="s">
        <v>117</v>
      </c>
      <c r="BK190" s="213">
        <v>0</v>
      </c>
    </row>
    <row r="191" s="2" customFormat="1" ht="6.96" customHeight="1">
      <c r="A191" s="35"/>
      <c r="B191" s="63"/>
      <c r="C191" s="64"/>
      <c r="D191" s="64"/>
      <c r="E191" s="64"/>
      <c r="F191" s="64"/>
      <c r="G191" s="64"/>
      <c r="H191" s="64"/>
      <c r="I191" s="64"/>
      <c r="J191" s="64"/>
      <c r="K191" s="64"/>
      <c r="L191" s="41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sheet="1" autoFilter="0" formatColumns="0" formatRows="0" objects="1" scenarios="1" spinCount="100000" saltValue="qWkW8VQZcX0sS44tIzH0BwFkEZlwR7ogr6KkQuCeg2DV21NWwJiJVrTCwibpdrlErGMlWEU99g8hJXm1zcPa+g==" hashValue="+nZTcVoGTtRl4JCHHcIGKdzwzOIuGXIu82dzripyKde9jvKyDXoyKVLDLvSdi9h3VOhGafSEc6/glMgwgboxRg==" algorithmName="SHA-512" password="CC35"/>
  <autoFilter ref="C125:K1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3_01/421941321"/>
    <hyperlink ref="F134" r:id="rId2" display="https://podminky.urs.cz/item/CS_URS_2023_01/421941521"/>
    <hyperlink ref="F137" r:id="rId3" display="https://podminky.urs.cz/item/CS_URS_2022_01/521273111"/>
    <hyperlink ref="F140" r:id="rId4" display="https://podminky.urs.cz/item/CS_URS_2024_01/521281111"/>
    <hyperlink ref="F145" r:id="rId5" display="https://podminky.urs.cz/item/CS_URS_2024_01/521271911"/>
    <hyperlink ref="F148" r:id="rId6" display="https://podminky.urs.cz/item/CS_URS_2024_01/521271921"/>
    <hyperlink ref="F151" r:id="rId7" display="https://podminky.urs.cz/item/CS_URS_2024_01/521272215"/>
    <hyperlink ref="F154" r:id="rId8" display="https://podminky.urs.cz/item/CS_URS_2024_01/521273211"/>
    <hyperlink ref="F157" r:id="rId9" display="https://podminky.urs.cz/item/CS_URS_2024_01/521281211"/>
    <hyperlink ref="F160" r:id="rId10" display="https://podminky.urs.cz/item/CS_URS_2024_01/521283221"/>
    <hyperlink ref="F168" r:id="rId11" display="https://podminky.urs.cz/item/CS_URS_2024_01/938905311"/>
    <hyperlink ref="F171" r:id="rId12" display="https://podminky.urs.cz/item/CS_URS_2022_01/997211611"/>
    <hyperlink ref="F175" r:id="rId13" display="https://podminky.urs.cz/item/CS_URS_2022_01/997013501"/>
    <hyperlink ref="F178" r:id="rId14" display="https://podminky.urs.cz/item/CS_URS_2022_01/997013509"/>
    <hyperlink ref="F181" r:id="rId15" display="https://podminky.urs.cz/item/CS_URS_2022_01/997013631"/>
    <hyperlink ref="F184" r:id="rId16" display="https://podminky.urs.cz/item/CS_URS_2022_01/9972116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2024 - 2306-Výměna mostnic Bzenec km 0265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318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ROUND((SUM(BE119:BE137)),  2)</f>
        <v>0</v>
      </c>
      <c r="G33" s="35"/>
      <c r="H33" s="35"/>
      <c r="I33" s="152">
        <v>0.20999999999999999</v>
      </c>
      <c r="J33" s="151">
        <f>ROUND(((SUM(BE119:BE137))*I33),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ROUND((SUM(BF119:BF137)),  2)</f>
        <v>0</v>
      </c>
      <c r="G34" s="35"/>
      <c r="H34" s="35"/>
      <c r="I34" s="152">
        <v>0.12</v>
      </c>
      <c r="J34" s="151">
        <f>ROUND(((SUM(BF119:BF137))*I34),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ROUND((SUM(BG119:BG137)),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ROUND((SUM(BH119:BH137)),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ROUND((SUM(BI119:BI137)),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2024 - 2306-Výměna mostnic Bzenec km 0265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7. 6. 2024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229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230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231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2024 - 2306-Výměna mostnic Bzenec km 0265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03 - VRN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7. 6. 2024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103</v>
      </c>
      <c r="D118" s="191" t="s">
        <v>58</v>
      </c>
      <c r="E118" s="191" t="s">
        <v>54</v>
      </c>
      <c r="F118" s="191" t="s">
        <v>55</v>
      </c>
      <c r="G118" s="191" t="s">
        <v>104</v>
      </c>
      <c r="H118" s="191" t="s">
        <v>105</v>
      </c>
      <c r="I118" s="191" t="s">
        <v>106</v>
      </c>
      <c r="J118" s="192" t="s">
        <v>94</v>
      </c>
      <c r="K118" s="193" t="s">
        <v>107</v>
      </c>
      <c r="L118" s="194"/>
      <c r="M118" s="97" t="s">
        <v>1</v>
      </c>
      <c r="N118" s="98" t="s">
        <v>37</v>
      </c>
      <c r="O118" s="98" t="s">
        <v>108</v>
      </c>
      <c r="P118" s="98" t="s">
        <v>109</v>
      </c>
      <c r="Q118" s="98" t="s">
        <v>110</v>
      </c>
      <c r="R118" s="98" t="s">
        <v>111</v>
      </c>
      <c r="S118" s="98" t="s">
        <v>112</v>
      </c>
      <c r="T118" s="99" t="s">
        <v>113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96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87</v>
      </c>
      <c r="F120" s="203" t="s">
        <v>313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P121+P134</f>
        <v>0</v>
      </c>
      <c r="Q120" s="208"/>
      <c r="R120" s="209">
        <f>R121+R134</f>
        <v>0</v>
      </c>
      <c r="S120" s="208"/>
      <c r="T120" s="210">
        <f>T121+T134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120</v>
      </c>
      <c r="AT120" s="212" t="s">
        <v>72</v>
      </c>
      <c r="AU120" s="212" t="s">
        <v>73</v>
      </c>
      <c r="AY120" s="211" t="s">
        <v>117</v>
      </c>
      <c r="BK120" s="213">
        <f>BK121+BK134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314</v>
      </c>
      <c r="F121" s="214" t="s">
        <v>315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SUM(P122:P133)</f>
        <v>0</v>
      </c>
      <c r="Q121" s="208"/>
      <c r="R121" s="209">
        <f>SUM(R122:R133)</f>
        <v>0</v>
      </c>
      <c r="S121" s="208"/>
      <c r="T121" s="210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120</v>
      </c>
      <c r="AT121" s="212" t="s">
        <v>72</v>
      </c>
      <c r="AU121" s="212" t="s">
        <v>80</v>
      </c>
      <c r="AY121" s="211" t="s">
        <v>117</v>
      </c>
      <c r="BK121" s="213">
        <f>SUM(BK122:BK133)</f>
        <v>0</v>
      </c>
    </row>
    <row r="122" s="2" customFormat="1" ht="16.5" customHeight="1">
      <c r="A122" s="35"/>
      <c r="B122" s="36"/>
      <c r="C122" s="216" t="s">
        <v>80</v>
      </c>
      <c r="D122" s="216" t="s">
        <v>122</v>
      </c>
      <c r="E122" s="217" t="s">
        <v>319</v>
      </c>
      <c r="F122" s="218" t="s">
        <v>320</v>
      </c>
      <c r="G122" s="219" t="s">
        <v>321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118</v>
      </c>
      <c r="AT122" s="228" t="s">
        <v>122</v>
      </c>
      <c r="AU122" s="228" t="s">
        <v>82</v>
      </c>
      <c r="AY122" s="14" t="s">
        <v>117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80</v>
      </c>
      <c r="BK122" s="229">
        <f>ROUND(I122*H122,2)</f>
        <v>0</v>
      </c>
      <c r="BL122" s="14" t="s">
        <v>118</v>
      </c>
      <c r="BM122" s="228" t="s">
        <v>82</v>
      </c>
    </row>
    <row r="123" s="2" customFormat="1">
      <c r="A123" s="35"/>
      <c r="B123" s="36"/>
      <c r="C123" s="37"/>
      <c r="D123" s="230" t="s">
        <v>126</v>
      </c>
      <c r="E123" s="37"/>
      <c r="F123" s="231" t="s">
        <v>322</v>
      </c>
      <c r="G123" s="37"/>
      <c r="H123" s="37"/>
      <c r="I123" s="232"/>
      <c r="J123" s="37"/>
      <c r="K123" s="37"/>
      <c r="L123" s="41"/>
      <c r="M123" s="233"/>
      <c r="N123" s="23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126</v>
      </c>
      <c r="AU123" s="14" t="s">
        <v>82</v>
      </c>
    </row>
    <row r="124" s="2" customFormat="1">
      <c r="A124" s="35"/>
      <c r="B124" s="36"/>
      <c r="C124" s="37"/>
      <c r="D124" s="250" t="s">
        <v>236</v>
      </c>
      <c r="E124" s="37"/>
      <c r="F124" s="251" t="s">
        <v>323</v>
      </c>
      <c r="G124" s="37"/>
      <c r="H124" s="37"/>
      <c r="I124" s="232"/>
      <c r="J124" s="37"/>
      <c r="K124" s="37"/>
      <c r="L124" s="41"/>
      <c r="M124" s="233"/>
      <c r="N124" s="23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236</v>
      </c>
      <c r="AU124" s="14" t="s">
        <v>82</v>
      </c>
    </row>
    <row r="125" s="2" customFormat="1" ht="16.5" customHeight="1">
      <c r="A125" s="35"/>
      <c r="B125" s="36"/>
      <c r="C125" s="216" t="s">
        <v>82</v>
      </c>
      <c r="D125" s="216" t="s">
        <v>122</v>
      </c>
      <c r="E125" s="217" t="s">
        <v>324</v>
      </c>
      <c r="F125" s="218" t="s">
        <v>325</v>
      </c>
      <c r="G125" s="219" t="s">
        <v>326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118</v>
      </c>
      <c r="AT125" s="228" t="s">
        <v>122</v>
      </c>
      <c r="AU125" s="228" t="s">
        <v>82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80</v>
      </c>
      <c r="BK125" s="229">
        <f>ROUND(I125*H125,2)</f>
        <v>0</v>
      </c>
      <c r="BL125" s="14" t="s">
        <v>118</v>
      </c>
      <c r="BM125" s="228" t="s">
        <v>118</v>
      </c>
    </row>
    <row r="126" s="2" customFormat="1">
      <c r="A126" s="35"/>
      <c r="B126" s="36"/>
      <c r="C126" s="37"/>
      <c r="D126" s="230" t="s">
        <v>126</v>
      </c>
      <c r="E126" s="37"/>
      <c r="F126" s="231" t="s">
        <v>325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126</v>
      </c>
      <c r="AU126" s="14" t="s">
        <v>82</v>
      </c>
    </row>
    <row r="127" s="2" customFormat="1">
      <c r="A127" s="35"/>
      <c r="B127" s="36"/>
      <c r="C127" s="37"/>
      <c r="D127" s="250" t="s">
        <v>236</v>
      </c>
      <c r="E127" s="37"/>
      <c r="F127" s="251" t="s">
        <v>327</v>
      </c>
      <c r="G127" s="37"/>
      <c r="H127" s="37"/>
      <c r="I127" s="232"/>
      <c r="J127" s="37"/>
      <c r="K127" s="37"/>
      <c r="L127" s="41"/>
      <c r="M127" s="233"/>
      <c r="N127" s="23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236</v>
      </c>
      <c r="AU127" s="14" t="s">
        <v>82</v>
      </c>
    </row>
    <row r="128" s="2" customFormat="1" ht="16.5" customHeight="1">
      <c r="A128" s="35"/>
      <c r="B128" s="36"/>
      <c r="C128" s="216" t="s">
        <v>132</v>
      </c>
      <c r="D128" s="216" t="s">
        <v>122</v>
      </c>
      <c r="E128" s="217" t="s">
        <v>328</v>
      </c>
      <c r="F128" s="218" t="s">
        <v>329</v>
      </c>
      <c r="G128" s="219" t="s">
        <v>326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118</v>
      </c>
      <c r="AT128" s="228" t="s">
        <v>122</v>
      </c>
      <c r="AU128" s="228" t="s">
        <v>82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80</v>
      </c>
      <c r="BK128" s="229">
        <f>ROUND(I128*H128,2)</f>
        <v>0</v>
      </c>
      <c r="BL128" s="14" t="s">
        <v>118</v>
      </c>
      <c r="BM128" s="228" t="s">
        <v>138</v>
      </c>
    </row>
    <row r="129" s="2" customFormat="1">
      <c r="A129" s="35"/>
      <c r="B129" s="36"/>
      <c r="C129" s="37"/>
      <c r="D129" s="230" t="s">
        <v>126</v>
      </c>
      <c r="E129" s="37"/>
      <c r="F129" s="231" t="s">
        <v>329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126</v>
      </c>
      <c r="AU129" s="14" t="s">
        <v>82</v>
      </c>
    </row>
    <row r="130" s="2" customFormat="1">
      <c r="A130" s="35"/>
      <c r="B130" s="36"/>
      <c r="C130" s="37"/>
      <c r="D130" s="250" t="s">
        <v>236</v>
      </c>
      <c r="E130" s="37"/>
      <c r="F130" s="251" t="s">
        <v>330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236</v>
      </c>
      <c r="AU130" s="14" t="s">
        <v>82</v>
      </c>
    </row>
    <row r="131" s="2" customFormat="1" ht="16.5" customHeight="1">
      <c r="A131" s="35"/>
      <c r="B131" s="36"/>
      <c r="C131" s="216" t="s">
        <v>118</v>
      </c>
      <c r="D131" s="216" t="s">
        <v>122</v>
      </c>
      <c r="E131" s="217" t="s">
        <v>331</v>
      </c>
      <c r="F131" s="218" t="s">
        <v>332</v>
      </c>
      <c r="G131" s="219" t="s">
        <v>321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118</v>
      </c>
      <c r="AT131" s="228" t="s">
        <v>122</v>
      </c>
      <c r="AU131" s="228" t="s">
        <v>82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80</v>
      </c>
      <c r="BK131" s="229">
        <f>ROUND(I131*H131,2)</f>
        <v>0</v>
      </c>
      <c r="BL131" s="14" t="s">
        <v>118</v>
      </c>
      <c r="BM131" s="228" t="s">
        <v>137</v>
      </c>
    </row>
    <row r="132" s="2" customFormat="1">
      <c r="A132" s="35"/>
      <c r="B132" s="36"/>
      <c r="C132" s="37"/>
      <c r="D132" s="230" t="s">
        <v>126</v>
      </c>
      <c r="E132" s="37"/>
      <c r="F132" s="231" t="s">
        <v>332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126</v>
      </c>
      <c r="AU132" s="14" t="s">
        <v>82</v>
      </c>
    </row>
    <row r="133" s="2" customFormat="1">
      <c r="A133" s="35"/>
      <c r="B133" s="36"/>
      <c r="C133" s="37"/>
      <c r="D133" s="250" t="s">
        <v>236</v>
      </c>
      <c r="E133" s="37"/>
      <c r="F133" s="251" t="s">
        <v>333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236</v>
      </c>
      <c r="AU133" s="14" t="s">
        <v>82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316</v>
      </c>
      <c r="F134" s="214" t="s">
        <v>317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SUM(P135:P137)</f>
        <v>0</v>
      </c>
      <c r="Q134" s="208"/>
      <c r="R134" s="209">
        <f>SUM(R135:R137)</f>
        <v>0</v>
      </c>
      <c r="S134" s="208"/>
      <c r="T134" s="21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120</v>
      </c>
      <c r="AT134" s="212" t="s">
        <v>72</v>
      </c>
      <c r="AU134" s="212" t="s">
        <v>80</v>
      </c>
      <c r="AY134" s="211" t="s">
        <v>117</v>
      </c>
      <c r="BK134" s="213">
        <f>SUM(BK135:BK137)</f>
        <v>0</v>
      </c>
    </row>
    <row r="135" s="2" customFormat="1" ht="16.5" customHeight="1">
      <c r="A135" s="35"/>
      <c r="B135" s="36"/>
      <c r="C135" s="216" t="s">
        <v>120</v>
      </c>
      <c r="D135" s="216" t="s">
        <v>122</v>
      </c>
      <c r="E135" s="217" t="s">
        <v>334</v>
      </c>
      <c r="F135" s="218" t="s">
        <v>317</v>
      </c>
      <c r="G135" s="219" t="s">
        <v>335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118</v>
      </c>
      <c r="AT135" s="228" t="s">
        <v>122</v>
      </c>
      <c r="AU135" s="228" t="s">
        <v>82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80</v>
      </c>
      <c r="BK135" s="229">
        <f>ROUND(I135*H135,2)</f>
        <v>0</v>
      </c>
      <c r="BL135" s="14" t="s">
        <v>118</v>
      </c>
      <c r="BM135" s="228" t="s">
        <v>145</v>
      </c>
    </row>
    <row r="136" s="2" customFormat="1">
      <c r="A136" s="35"/>
      <c r="B136" s="36"/>
      <c r="C136" s="37"/>
      <c r="D136" s="230" t="s">
        <v>126</v>
      </c>
      <c r="E136" s="37"/>
      <c r="F136" s="231" t="s">
        <v>317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82</v>
      </c>
    </row>
    <row r="137" s="2" customFormat="1">
      <c r="A137" s="35"/>
      <c r="B137" s="36"/>
      <c r="C137" s="37"/>
      <c r="D137" s="250" t="s">
        <v>236</v>
      </c>
      <c r="E137" s="37"/>
      <c r="F137" s="251" t="s">
        <v>336</v>
      </c>
      <c r="G137" s="37"/>
      <c r="H137" s="37"/>
      <c r="I137" s="232"/>
      <c r="J137" s="37"/>
      <c r="K137" s="37"/>
      <c r="L137" s="41"/>
      <c r="M137" s="246"/>
      <c r="N137" s="247"/>
      <c r="O137" s="248"/>
      <c r="P137" s="248"/>
      <c r="Q137" s="248"/>
      <c r="R137" s="248"/>
      <c r="S137" s="248"/>
      <c r="T137" s="24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236</v>
      </c>
      <c r="AU137" s="14" t="s">
        <v>82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zKgbZ7dacTgUNjxN1qbthJHn/PDTFJfJkUJYFHN2U1nS3AWg+W17Gr0BBwMtL+7diwclymRdVqfrxaUv0Htjuw==" hashValue="gNQsM3iaIjO82XlLjuLOT7seNs6FjM8Q7qzog8jvIoQWyd3mcCw5j0SSPnUX2m2Ru4eGA4yhMIvzqBQeFIKjqg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2_01/012002000"/>
    <hyperlink ref="F127" r:id="rId2" display="https://podminky.urs.cz/item/CS_URS_2024_01/012103000"/>
    <hyperlink ref="F130" r:id="rId3" display="https://podminky.urs.cz/item/CS_URS_2024_01/012203000"/>
    <hyperlink ref="F133" r:id="rId4" display="https://podminky.urs.cz/item/CS_URS_2022_01/013254000"/>
    <hyperlink ref="F137" r:id="rId5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Hutař Marek, Ing.</dc:creator>
  <cp:lastModifiedBy>Hutař Marek, Ing.</cp:lastModifiedBy>
  <dcterms:created xsi:type="dcterms:W3CDTF">2024-06-10T05:17:55Z</dcterms:created>
  <dcterms:modified xsi:type="dcterms:W3CDTF">2024-06-10T05:17:58Z</dcterms:modified>
</cp:coreProperties>
</file>